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ETO\LICITACON 2020\REFORMA FARMÁCIA MUNICIPAL\"/>
    </mc:Choice>
  </mc:AlternateContent>
  <xr:revisionPtr revIDLastSave="0" documentId="13_ncr:1_{7C3F625B-FEDE-4DEB-9B5B-3F56E296495F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Plan1" sheetId="1" r:id="rId1"/>
    <sheet name="Plan2" sheetId="2" r:id="rId2"/>
  </sheets>
  <definedNames>
    <definedName name="_xlnm.Print_Area" localSheetId="0">Plan1!$A$1:$K$117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6" i="1" l="1"/>
  <c r="I85" i="1" s="1"/>
  <c r="H86" i="1"/>
  <c r="H85" i="1" s="1"/>
  <c r="H64" i="1"/>
  <c r="I64" i="1"/>
  <c r="J86" i="1" l="1"/>
  <c r="J85" i="1" s="1"/>
  <c r="J64" i="1"/>
  <c r="I35" i="1" l="1"/>
  <c r="H35" i="1"/>
  <c r="I29" i="1"/>
  <c r="H29" i="1"/>
  <c r="J35" i="1" l="1"/>
  <c r="J29" i="1"/>
  <c r="H84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7" i="1"/>
  <c r="I66" i="1"/>
  <c r="I63" i="1"/>
  <c r="I62" i="1" s="1"/>
  <c r="I61" i="1"/>
  <c r="I60" i="1"/>
  <c r="I59" i="1"/>
  <c r="I58" i="1"/>
  <c r="I57" i="1"/>
  <c r="I56" i="1"/>
  <c r="I55" i="1"/>
  <c r="I54" i="1"/>
  <c r="I53" i="1"/>
  <c r="I52" i="1"/>
  <c r="I50" i="1"/>
  <c r="I49" i="1" s="1"/>
  <c r="H48" i="1"/>
  <c r="I48" i="1"/>
  <c r="I47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7" i="1"/>
  <c r="H66" i="1"/>
  <c r="H63" i="1"/>
  <c r="H62" i="1" s="1"/>
  <c r="H61" i="1"/>
  <c r="H60" i="1"/>
  <c r="H59" i="1"/>
  <c r="H58" i="1"/>
  <c r="H57" i="1"/>
  <c r="H56" i="1"/>
  <c r="H55" i="1"/>
  <c r="H54" i="1"/>
  <c r="H53" i="1"/>
  <c r="H52" i="1"/>
  <c r="H50" i="1"/>
  <c r="H49" i="1" s="1"/>
  <c r="H47" i="1"/>
  <c r="H65" i="1" l="1"/>
  <c r="H46" i="1"/>
  <c r="H68" i="1"/>
  <c r="I68" i="1"/>
  <c r="I65" i="1"/>
  <c r="I46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7" i="1"/>
  <c r="J66" i="1"/>
  <c r="J63" i="1"/>
  <c r="J62" i="1" s="1"/>
  <c r="J61" i="1"/>
  <c r="J60" i="1"/>
  <c r="J59" i="1"/>
  <c r="J58" i="1"/>
  <c r="J57" i="1"/>
  <c r="H51" i="1"/>
  <c r="J56" i="1"/>
  <c r="J55" i="1"/>
  <c r="J54" i="1"/>
  <c r="I51" i="1"/>
  <c r="J53" i="1"/>
  <c r="J52" i="1"/>
  <c r="J50" i="1"/>
  <c r="J49" i="1" s="1"/>
  <c r="J48" i="1"/>
  <c r="J47" i="1"/>
  <c r="H12" i="1"/>
  <c r="I43" i="1"/>
  <c r="I44" i="1"/>
  <c r="I45" i="1"/>
  <c r="H43" i="1"/>
  <c r="H44" i="1"/>
  <c r="H45" i="1"/>
  <c r="I42" i="1"/>
  <c r="H42" i="1"/>
  <c r="J68" i="1" l="1"/>
  <c r="J46" i="1"/>
  <c r="J65" i="1"/>
  <c r="J51" i="1"/>
  <c r="J45" i="1"/>
  <c r="I41" i="1"/>
  <c r="J44" i="1"/>
  <c r="H41" i="1"/>
  <c r="J43" i="1"/>
  <c r="J42" i="1"/>
  <c r="I38" i="1"/>
  <c r="I39" i="1"/>
  <c r="I40" i="1"/>
  <c r="H38" i="1"/>
  <c r="H39" i="1"/>
  <c r="H40" i="1"/>
  <c r="I37" i="1"/>
  <c r="H37" i="1"/>
  <c r="I32" i="1"/>
  <c r="I33" i="1"/>
  <c r="I34" i="1"/>
  <c r="H32" i="1"/>
  <c r="H33" i="1"/>
  <c r="H34" i="1"/>
  <c r="I31" i="1"/>
  <c r="H31" i="1"/>
  <c r="H30" i="1" s="1"/>
  <c r="I28" i="1"/>
  <c r="I27" i="1"/>
  <c r="I26" i="1" s="1"/>
  <c r="H28" i="1"/>
  <c r="H27" i="1"/>
  <c r="I24" i="1"/>
  <c r="I25" i="1"/>
  <c r="H24" i="1"/>
  <c r="H25" i="1"/>
  <c r="I13" i="1"/>
  <c r="I14" i="1"/>
  <c r="I15" i="1"/>
  <c r="I16" i="1"/>
  <c r="I17" i="1"/>
  <c r="I18" i="1"/>
  <c r="I19" i="1"/>
  <c r="I20" i="1"/>
  <c r="I21" i="1"/>
  <c r="I12" i="1"/>
  <c r="H14" i="1"/>
  <c r="H15" i="1"/>
  <c r="H16" i="1"/>
  <c r="H17" i="1"/>
  <c r="H18" i="1"/>
  <c r="H19" i="1"/>
  <c r="H20" i="1"/>
  <c r="H21" i="1"/>
  <c r="H13" i="1"/>
  <c r="H26" i="1" l="1"/>
  <c r="I30" i="1"/>
  <c r="I11" i="1"/>
  <c r="H11" i="1"/>
  <c r="J40" i="1"/>
  <c r="J24" i="1"/>
  <c r="J41" i="1"/>
  <c r="J25" i="1"/>
  <c r="H23" i="1"/>
  <c r="J38" i="1"/>
  <c r="I23" i="1"/>
  <c r="J39" i="1"/>
  <c r="I36" i="1"/>
  <c r="H36" i="1"/>
  <c r="J37" i="1"/>
  <c r="I87" i="1" l="1"/>
  <c r="H87" i="1"/>
  <c r="J36" i="1"/>
  <c r="J34" i="1"/>
  <c r="J32" i="1"/>
  <c r="J33" i="1"/>
  <c r="J31" i="1"/>
  <c r="J28" i="1"/>
  <c r="J27" i="1"/>
  <c r="J23" i="1"/>
  <c r="J14" i="1"/>
  <c r="J17" i="1"/>
  <c r="J21" i="1"/>
  <c r="J13" i="1"/>
  <c r="J15" i="1"/>
  <c r="J16" i="1"/>
  <c r="J18" i="1"/>
  <c r="J20" i="1"/>
  <c r="J87" i="1" l="1"/>
  <c r="J26" i="1"/>
  <c r="J30" i="1"/>
  <c r="J19" i="1"/>
  <c r="J12" i="1" l="1"/>
  <c r="J11" i="1" s="1"/>
</calcChain>
</file>

<file path=xl/sharedStrings.xml><?xml version="1.0" encoding="utf-8"?>
<sst xmlns="http://schemas.openxmlformats.org/spreadsheetml/2006/main" count="302" uniqueCount="202">
  <si>
    <t>Item</t>
  </si>
  <si>
    <t>Discriminação dos Serviços</t>
  </si>
  <si>
    <t>SINAPI</t>
  </si>
  <si>
    <t>1.0</t>
  </si>
  <si>
    <t>TOTAL</t>
  </si>
  <si>
    <t>Unid.</t>
  </si>
  <si>
    <t>m²</t>
  </si>
  <si>
    <t>Quant.</t>
  </si>
  <si>
    <t>(Material e mão de obra preço global)</t>
  </si>
  <si>
    <t>CÓDIGO</t>
  </si>
  <si>
    <t>Mat. Unit.</t>
  </si>
  <si>
    <t>M.O Unit.</t>
  </si>
  <si>
    <t>Valor Total</t>
  </si>
  <si>
    <t>Mat.Total</t>
  </si>
  <si>
    <t>M.O.Total</t>
  </si>
  <si>
    <t>ROGÉRIO TOLDO MACHADO</t>
  </si>
  <si>
    <t>ARQUITETO</t>
  </si>
  <si>
    <t>CAU 17954-0</t>
  </si>
  <si>
    <t>(CRONOGRAMA FISICO)</t>
  </si>
  <si>
    <t>m³</t>
  </si>
  <si>
    <t>unid.</t>
  </si>
  <si>
    <t>6.0</t>
  </si>
  <si>
    <t>Serviços preliminares</t>
  </si>
  <si>
    <t>VALOR UNITARIO</t>
  </si>
  <si>
    <t>SEM BDI</t>
  </si>
  <si>
    <t>COM BDI</t>
  </si>
  <si>
    <t>Sinapi dezembro de 2019</t>
  </si>
  <si>
    <t>m</t>
  </si>
  <si>
    <t>2.0</t>
  </si>
  <si>
    <t>3.0</t>
  </si>
  <si>
    <t>Forro</t>
  </si>
  <si>
    <t>Remoção de tomadas elétricas , interruptores , disjuntores, caixas de distribuição de forma manual sem reaproveitamento.</t>
  </si>
  <si>
    <t>4.0</t>
  </si>
  <si>
    <t>5.0</t>
  </si>
  <si>
    <t>Elétrica</t>
  </si>
  <si>
    <t>COMPOSIÇÃO PARA FORRO DE PVC COM ESTRUTURA EM MADEIRA</t>
  </si>
  <si>
    <r>
      <t xml:space="preserve">C-88262 carpinteiro de formas com encargos complementares h = CR 1,02 = 19,84= </t>
    </r>
    <r>
      <rPr>
        <b/>
        <sz val="11"/>
        <color theme="1"/>
        <rFont val="Calibri"/>
        <family val="2"/>
        <scheme val="minor"/>
      </rPr>
      <t>20,23</t>
    </r>
  </si>
  <si>
    <r>
      <t xml:space="preserve">I - 36.230 Forro de pvc frisado, branco, regua de 10cm, espessura de 8 à 10mm, comprimento 6m, (sem colocação) , m² = CR 1,05 = 17,79= </t>
    </r>
    <r>
      <rPr>
        <b/>
        <sz val="11"/>
        <color theme="1"/>
        <rFont val="Calibri"/>
        <family val="2"/>
        <scheme val="minor"/>
      </rPr>
      <t>18,68</t>
    </r>
  </si>
  <si>
    <t>MATERIAL= R$ 21,96/M²</t>
  </si>
  <si>
    <t>M.OBRA  = R$ 20,23/M²</t>
  </si>
  <si>
    <t>TOTAL= R$  42,91/M²</t>
  </si>
  <si>
    <r>
      <t xml:space="preserve">I- 39435 parafuso zincado ponta de agulha cabeça flangeada (4,2x13)  kg= 0,0247 =12,78= </t>
    </r>
    <r>
      <rPr>
        <b/>
        <sz val="11"/>
        <color theme="1"/>
        <rFont val="Calibri"/>
        <family val="2"/>
        <scheme val="minor"/>
      </rPr>
      <t>0,31</t>
    </r>
  </si>
  <si>
    <t>Retirada de forro de madeira existente</t>
  </si>
  <si>
    <t>Retirada de piso vinilico existente</t>
  </si>
  <si>
    <t>COMPOSIÇÃO</t>
  </si>
  <si>
    <t>Retirada de divisórias de madeira existente</t>
  </si>
  <si>
    <t>Retirada de porta de alumínio existente</t>
  </si>
  <si>
    <t>Remoção de balcão de pia existente</t>
  </si>
  <si>
    <t>H</t>
  </si>
  <si>
    <t>Colocação de tapume com chapas compessadas de 6mm</t>
  </si>
  <si>
    <t>Local: Farmácia Municipal do Centro Comunitário, Mostardas- sede.</t>
  </si>
  <si>
    <t>Tipo de serviço:  Reforma Geral</t>
  </si>
  <si>
    <t>ALVENARIAS</t>
  </si>
  <si>
    <t>SERVIÇOS PRELIMINARES</t>
  </si>
  <si>
    <t>Alvenaria de tijolo cerâmico 06 furos</t>
  </si>
  <si>
    <t>Fechamento em alvenaria de vãos de portas</t>
  </si>
  <si>
    <t>SAPATAS</t>
  </si>
  <si>
    <t>Montagem e desmontagem de formas</t>
  </si>
  <si>
    <t>Armação de ferro Ø 4,2mm, corte e dobra</t>
  </si>
  <si>
    <t>kg</t>
  </si>
  <si>
    <t>Concretagem e lançamento</t>
  </si>
  <si>
    <t>VIGA DE BALDRAME</t>
  </si>
  <si>
    <t>Abertura de valeta em piso de cimento</t>
  </si>
  <si>
    <r>
      <t xml:space="preserve">Armação de ferro </t>
    </r>
    <r>
      <rPr>
        <sz val="10"/>
        <rFont val="Calibri"/>
        <family val="2"/>
      </rPr>
      <t>Ø</t>
    </r>
    <r>
      <rPr>
        <sz val="8"/>
        <rFont val="Arial"/>
        <family val="2"/>
      </rPr>
      <t xml:space="preserve"> 6,3mm</t>
    </r>
  </si>
  <si>
    <r>
      <t xml:space="preserve">Corte e dobra com barra de ferro </t>
    </r>
    <r>
      <rPr>
        <sz val="10"/>
        <rFont val="Calibri"/>
        <family val="2"/>
      </rPr>
      <t>Ø</t>
    </r>
    <r>
      <rPr>
        <sz val="8"/>
        <rFont val="Arial"/>
        <family val="2"/>
      </rPr>
      <t xml:space="preserve"> 4,2mm</t>
    </r>
  </si>
  <si>
    <t>VIGA DE AMARRAÇÃO</t>
  </si>
  <si>
    <t>PILARES</t>
  </si>
  <si>
    <t>REVESTIMENTOS</t>
  </si>
  <si>
    <t>Chapisco com cimento e areia grossa</t>
  </si>
  <si>
    <t>Reboco massa única</t>
  </si>
  <si>
    <t>PISOS</t>
  </si>
  <si>
    <t>Piso vinilico, em placas, semi-flexível, espessura 3,2mm, padrão liso</t>
  </si>
  <si>
    <t>HIDRO-SANITÁRIO</t>
  </si>
  <si>
    <r>
      <t xml:space="preserve">Ponto de água fria </t>
    </r>
    <r>
      <rPr>
        <sz val="10"/>
        <rFont val="Calibri"/>
        <family val="2"/>
      </rPr>
      <t>Ø 25mm</t>
    </r>
  </si>
  <si>
    <t>Rede de água fria, tubulação 25mm</t>
  </si>
  <si>
    <t>Torneira de metal cromada longa, de parede, 1/2'' ou 3/4'', para pia de cozinha</t>
  </si>
  <si>
    <r>
      <t xml:space="preserve">Registro gaveta de metal inoxidável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25 mm</t>
    </r>
  </si>
  <si>
    <r>
      <t xml:space="preserve">Rede de esgoto cloacal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75mm</t>
    </r>
  </si>
  <si>
    <r>
      <t xml:space="preserve">Tubulação de esgoto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50mm</t>
    </r>
  </si>
  <si>
    <t>Caixa de inspeção sanitária cloacal em alvenaria de (50x60) cm</t>
  </si>
  <si>
    <t>Válvula de metal cromado, tipo americana de 3.1/2'' x 1. 1/2'' para pia</t>
  </si>
  <si>
    <t>Engate flexível , em plástico branco, 1/2'' x 30 cm</t>
  </si>
  <si>
    <t>74166/1</t>
  </si>
  <si>
    <t>FORRO</t>
  </si>
  <si>
    <t>Forro de (PVC), em estrutura de madeira</t>
  </si>
  <si>
    <t>PINTURA</t>
  </si>
  <si>
    <t>ELÉTRICA</t>
  </si>
  <si>
    <t>73953/4</t>
  </si>
  <si>
    <t>Rasgo em alvenaria para embutir eletroduto</t>
  </si>
  <si>
    <t>Quebra de alvenaria para colocação de caixas (4x4) ou (4x2)</t>
  </si>
  <si>
    <t>Quebra de alvenaria para colocação de caixas de distribuição</t>
  </si>
  <si>
    <t>Chumbamento em alvenaria</t>
  </si>
  <si>
    <r>
      <t xml:space="preserve">Tubulação de elétrica com mangueira corrugada (amarela), imbutida em alvenaria </t>
    </r>
    <r>
      <rPr>
        <sz val="10"/>
        <rFont val="Calibri"/>
        <family val="2"/>
      </rPr>
      <t>Ø 25mm</t>
    </r>
  </si>
  <si>
    <t>Condutor fio # 2,5mm², sólido, (PVC) 750V</t>
  </si>
  <si>
    <t>Caixa de distribuição de embutir em (policarbonato) para 12 disjuntores + barramento individual por disjuntor</t>
  </si>
  <si>
    <t>Tomada  2p+t, em (PVC), 10A, cor branco, mais cx. (4x2)</t>
  </si>
  <si>
    <t>Tomada  2p+t, em (PVC), 20A, cor branco, mais caixa (4x2)</t>
  </si>
  <si>
    <t>Interruptor de luz em (PVC), uma tecla, cor branco, mais caixa (4x2)</t>
  </si>
  <si>
    <t>Interruptor de luz em (PVC), duas teclas, cor branco, mais caixa (4x2)</t>
  </si>
  <si>
    <t>Interruptor de luz em (PVC), três teclas, cor branco, mais caixa (4x2)</t>
  </si>
  <si>
    <t>Disjuntores unipolar sistema DIN, 10A à 32A</t>
  </si>
  <si>
    <t xml:space="preserve">Haste de aterramento em cobre 5/8'', 2,00m + presilha de metal </t>
  </si>
  <si>
    <t>Luminária de sobrepor tipo calha, policarbonato, com 02 lâmpadas tubulares de LED (9)w, com reator acoplado, cor branca</t>
  </si>
  <si>
    <t>Caixa de inspeção para aterramento em polietileno</t>
  </si>
  <si>
    <t>Remoção de cabos elétricos existente</t>
  </si>
  <si>
    <t>Remoção do sistema de lógica existente (cabos)</t>
  </si>
  <si>
    <t>Retirada da tubulação de água e esgoto existente (tubos e conexões)</t>
  </si>
  <si>
    <t>74220/1</t>
  </si>
  <si>
    <t>Caixa de gordura em PVC, 300 mm,  saída de 100mm</t>
  </si>
  <si>
    <r>
      <t xml:space="preserve">I- 4512 Sarrafo de madeira não  aparelhada 2,5x5,00cm (1''x2''), eucalipto , m= 3,30 = 0,90= </t>
    </r>
    <r>
      <rPr>
        <b/>
        <sz val="11"/>
        <color theme="1"/>
        <rFont val="Calibri"/>
        <family val="2"/>
        <scheme val="minor"/>
      </rPr>
      <t>2,97</t>
    </r>
  </si>
  <si>
    <t>Acabamento para forro (roda forro), perfil plástico PVC.</t>
  </si>
  <si>
    <t>Aplicação de selador acrílico pigmentado</t>
  </si>
  <si>
    <t>Tinta acrílica semi-brilho</t>
  </si>
  <si>
    <t>MÓVEIS</t>
  </si>
  <si>
    <t>Balcão de pia em (MDF) com tampo e cuba de aço inoxidável nas dimensões de (120x60) cm</t>
  </si>
  <si>
    <t>I-1145 Bancada em mdf mais tampo em inoxidável, 150x55cm  R$ 325,01</t>
  </si>
  <si>
    <t>I-2696 Encanador hidráulico R$ 15,94/h</t>
  </si>
  <si>
    <t>COMPOSIÇÃO PARA COLOCAÇÃO DE BALCÃO DE PIA</t>
  </si>
  <si>
    <t>Área total de Salas 110,00m².</t>
  </si>
  <si>
    <t>CAU-17954-0</t>
  </si>
  <si>
    <t>Mostardas, 17 de março de 2020.</t>
  </si>
  <si>
    <t>REFORMA DA FARMÁCIA MUNICIPAL</t>
  </si>
  <si>
    <t>7.0</t>
  </si>
  <si>
    <t>8.0</t>
  </si>
  <si>
    <t>9.0</t>
  </si>
  <si>
    <t>10.0</t>
  </si>
  <si>
    <t>11.0</t>
  </si>
  <si>
    <t>12.0</t>
  </si>
  <si>
    <t>13.0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</si>
  <si>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</si>
  <si>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</si>
  <si>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</si>
  <si>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</si>
  <si>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</si>
  <si>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</si>
  <si>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</si>
  <si>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</si>
  <si>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</si>
  <si>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</si>
  <si>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1.12</t>
  </si>
  <si>
    <t>2.1</t>
  </si>
  <si>
    <t>3.1</t>
  </si>
  <si>
    <t>3.2</t>
  </si>
  <si>
    <t>3.3</t>
  </si>
  <si>
    <t>4.1</t>
  </si>
  <si>
    <t>4.2</t>
  </si>
  <si>
    <t>4.3</t>
  </si>
  <si>
    <t>4.4</t>
  </si>
  <si>
    <t>4.5</t>
  </si>
  <si>
    <t>5.1</t>
  </si>
  <si>
    <t>5.2</t>
  </si>
  <si>
    <t>5.3</t>
  </si>
  <si>
    <t>5.4</t>
  </si>
  <si>
    <t>6.1</t>
  </si>
  <si>
    <t>6.2</t>
  </si>
  <si>
    <t>6.3</t>
  </si>
  <si>
    <t>6.4</t>
  </si>
  <si>
    <t>7.1</t>
  </si>
  <si>
    <t>7.2</t>
  </si>
  <si>
    <t>8.1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</si>
  <si>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</si>
  <si>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</si>
  <si>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</si>
  <si>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</si>
  <si>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</si>
  <si>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</si>
  <si>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</si>
  <si>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</si>
  <si>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</si>
  <si>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</si>
  <si>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10.1</t>
  </si>
  <si>
    <t>10.2</t>
  </si>
  <si>
    <t>11.1</t>
  </si>
  <si>
    <t>11.2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</si>
  <si>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</si>
  <si>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</si>
  <si>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</si>
  <si>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</si>
  <si>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</si>
  <si>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</si>
  <si>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</si>
  <si>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</si>
  <si>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</si>
  <si>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</si>
  <si>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</si>
  <si>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</si>
  <si>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</si>
  <si>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</si>
  <si>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</si>
  <si>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</si>
  <si>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13.1</t>
  </si>
  <si>
    <t>Alvenarias</t>
  </si>
  <si>
    <t>Sapatas</t>
  </si>
  <si>
    <t>Vigas de baldrame</t>
  </si>
  <si>
    <t>Vigas de amarração</t>
  </si>
  <si>
    <t>Pilares</t>
  </si>
  <si>
    <t>Revestimentos</t>
  </si>
  <si>
    <t>Pisos</t>
  </si>
  <si>
    <t>Hidro-Sanitários</t>
  </si>
  <si>
    <t>Pintura</t>
  </si>
  <si>
    <t>Móveis</t>
  </si>
  <si>
    <t>COMP.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</si>
</sst>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[Red]\(&quot;R$ &quot;#,##0.00\)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Calibri"/>
      <family val="2"/>
    </font>
    <font>
      <sz val="8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82">
    <xf numFmtId="0" fontId="0" fillId="0" borderId="0" xfId="0"/>
    <xf numFmtId="0" fontId="2" fillId="0" borderId="1" xfId="1" applyFont="1" applyBorder="1"/>
    <xf numFmtId="0" fontId="0" fillId="0" borderId="1" xfId="0" applyBorder="1"/>
    <xf numFmtId="0" fontId="2" fillId="4" borderId="1" xfId="1" applyFont="1" applyFill="1" applyBorder="1"/>
    <xf numFmtId="0" fontId="0" fillId="0" borderId="0" xfId="0" applyBorder="1"/>
    <xf numFmtId="2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/>
    <xf numFmtId="2" fontId="2" fillId="0" borderId="1" xfId="1" applyNumberFormat="1" applyFont="1" applyBorder="1" applyAlignment="1">
      <alignment horizontal="right"/>
    </xf>
    <xf numFmtId="0" fontId="2" fillId="4" borderId="1" xfId="1" applyNumberFormat="1" applyFont="1" applyFill="1" applyBorder="1" applyAlignment="1">
      <alignment horizontal="center"/>
    </xf>
    <xf numFmtId="165" fontId="2" fillId="0" borderId="1" xfId="2" applyFont="1" applyBorder="1" applyAlignment="1"/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left"/>
    </xf>
    <xf numFmtId="0" fontId="2" fillId="0" borderId="0" xfId="1" applyFont="1" applyBorder="1"/>
    <xf numFmtId="164" fontId="2" fillId="0" borderId="0" xfId="1" applyNumberFormat="1" applyFont="1" applyBorder="1" applyAlignment="1">
      <alignment horizontal="left"/>
    </xf>
    <xf numFmtId="0" fontId="3" fillId="2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5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165" fontId="2" fillId="4" borderId="1" xfId="3" applyFont="1" applyFill="1" applyBorder="1" applyAlignment="1">
      <alignment horizontal="right"/>
    </xf>
    <xf numFmtId="4" fontId="5" fillId="0" borderId="0" xfId="0" applyNumberFormat="1" applyFont="1" applyFill="1" applyBorder="1"/>
    <xf numFmtId="0" fontId="0" fillId="0" borderId="0" xfId="0" applyFill="1" applyBorder="1"/>
    <xf numFmtId="4" fontId="5" fillId="4" borderId="0" xfId="0" applyNumberFormat="1" applyFont="1" applyFill="1" applyBorder="1"/>
    <xf numFmtId="0" fontId="0" fillId="4" borderId="0" xfId="0" applyFill="1" applyBorder="1"/>
    <xf numFmtId="0" fontId="0" fillId="0" borderId="0" xfId="0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Continuous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Continuous" wrapText="1"/>
    </xf>
    <xf numFmtId="2" fontId="2" fillId="4" borderId="1" xfId="3" applyNumberFormat="1" applyFont="1" applyFill="1" applyBorder="1" applyAlignment="1">
      <alignment horizontal="right"/>
    </xf>
    <xf numFmtId="0" fontId="3" fillId="3" borderId="1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3" fillId="3" borderId="1" xfId="1" applyFont="1" applyFill="1" applyBorder="1"/>
    <xf numFmtId="0" fontId="2" fillId="4" borderId="2" xfId="1" applyFont="1" applyFill="1" applyBorder="1"/>
    <xf numFmtId="9" fontId="0" fillId="3" borderId="1" xfId="0" applyNumberFormat="1" applyFill="1" applyBorder="1" applyAlignment="1">
      <alignment horizontal="center"/>
    </xf>
    <xf numFmtId="0" fontId="2" fillId="5" borderId="1" xfId="1" applyFont="1" applyFill="1" applyBorder="1"/>
    <xf numFmtId="165" fontId="2" fillId="5" borderId="1" xfId="2" applyFon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2" fontId="2" fillId="5" borderId="1" xfId="1" applyNumberFormat="1" applyFont="1" applyFill="1" applyBorder="1" applyAlignment="1">
      <alignment horizontal="center"/>
    </xf>
    <xf numFmtId="2" fontId="2" fillId="5" borderId="1" xfId="1" applyNumberFormat="1" applyFont="1" applyFill="1" applyBorder="1" applyAlignment="1">
      <alignment horizontal="right"/>
    </xf>
    <xf numFmtId="2" fontId="2" fillId="5" borderId="1" xfId="3" applyNumberFormat="1" applyFont="1" applyFill="1" applyBorder="1" applyAlignment="1">
      <alignment horizontal="right"/>
    </xf>
    <xf numFmtId="165" fontId="2" fillId="5" borderId="1" xfId="3" applyFont="1" applyFill="1" applyBorder="1" applyAlignment="1">
      <alignment horizontal="right"/>
    </xf>
    <xf numFmtId="0" fontId="7" fillId="5" borderId="1" xfId="0" applyFont="1" applyFill="1" applyBorder="1"/>
    <xf numFmtId="165" fontId="8" fillId="5" borderId="1" xfId="0" applyNumberFormat="1" applyFont="1" applyFill="1" applyBorder="1"/>
    <xf numFmtId="4" fontId="10" fillId="5" borderId="1" xfId="0" applyNumberFormat="1" applyFont="1" applyFill="1" applyBorder="1" applyAlignment="1">
      <alignment horizontal="center"/>
    </xf>
    <xf numFmtId="4" fontId="11" fillId="5" borderId="1" xfId="0" applyNumberFormat="1" applyFont="1" applyFill="1" applyBorder="1" applyAlignment="1">
      <alignment horizontal="right"/>
    </xf>
    <xf numFmtId="0" fontId="3" fillId="5" borderId="1" xfId="1" applyFont="1" applyFill="1" applyBorder="1"/>
    <xf numFmtId="0" fontId="0" fillId="5" borderId="1" xfId="0" applyFill="1" applyBorder="1"/>
    <xf numFmtId="0" fontId="2" fillId="0" borderId="1" xfId="1" applyNumberFormat="1" applyFont="1" applyBorder="1" applyAlignment="1">
      <alignment horizontal="center"/>
    </xf>
    <xf numFmtId="0" fontId="2" fillId="5" borderId="1" xfId="1" applyFont="1" applyFill="1" applyBorder="1" applyAlignment="1">
      <alignment horizontal="centerContinuous"/>
    </xf>
    <xf numFmtId="0" fontId="14" fillId="0" borderId="0" xfId="1" applyFont="1" applyBorder="1" applyAlignment="1">
      <alignment horizontal="center"/>
    </xf>
    <xf numFmtId="0" fontId="2" fillId="5" borderId="2" xfId="1" applyFont="1" applyFill="1" applyBorder="1" applyAlignment="1">
      <alignment horizontal="centerContinuous"/>
    </xf>
    <xf numFmtId="0" fontId="2" fillId="5" borderId="2" xfId="1" applyFont="1" applyFill="1" applyBorder="1"/>
    <xf numFmtId="0" fontId="2" fillId="4" borderId="2" xfId="1" applyNumberFormat="1" applyFont="1" applyFill="1" applyBorder="1" applyAlignment="1">
      <alignment horizontal="center"/>
    </xf>
    <xf numFmtId="2" fontId="2" fillId="0" borderId="2" xfId="1" applyNumberFormat="1" applyFont="1" applyBorder="1" applyAlignment="1">
      <alignment horizontal="center"/>
    </xf>
    <xf numFmtId="0" fontId="2" fillId="5" borderId="2" xfId="1" applyNumberFormat="1" applyFont="1" applyFill="1" applyBorder="1" applyAlignment="1">
      <alignment horizontal="center"/>
    </xf>
    <xf numFmtId="2" fontId="2" fillId="4" borderId="2" xfId="1" applyNumberFormat="1" applyFont="1" applyFill="1" applyBorder="1" applyAlignment="1">
      <alignment horizontal="center"/>
    </xf>
    <xf numFmtId="2" fontId="2" fillId="5" borderId="2" xfId="1" applyNumberFormat="1" applyFont="1" applyFill="1" applyBorder="1" applyAlignment="1">
      <alignment horizontal="center"/>
    </xf>
    <xf numFmtId="0" fontId="7" fillId="5" borderId="2" xfId="0" applyFont="1" applyFill="1" applyBorder="1"/>
    <xf numFmtId="0" fontId="9" fillId="5" borderId="1" xfId="0" applyFont="1" applyFill="1" applyBorder="1"/>
    <xf numFmtId="0" fontId="3" fillId="3" borderId="2" xfId="1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3" borderId="1" xfId="0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0" fillId="0" borderId="3" xfId="0" applyBorder="1"/>
    <xf numFmtId="0" fontId="0" fillId="5" borderId="3" xfId="0" applyFill="1" applyBorder="1"/>
    <xf numFmtId="0" fontId="3" fillId="3" borderId="5" xfId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0" fillId="0" borderId="3" xfId="0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4" borderId="3" xfId="1" applyNumberFormat="1" applyFont="1" applyFill="1" applyBorder="1" applyAlignment="1"/>
    <xf numFmtId="0" fontId="2" fillId="4" borderId="3" xfId="1" applyNumberFormat="1" applyFont="1" applyFill="1" applyBorder="1" applyAlignment="1">
      <alignment horizontal="right"/>
    </xf>
    <xf numFmtId="4" fontId="11" fillId="5" borderId="3" xfId="0" applyNumberFormat="1" applyFont="1" applyFill="1" applyBorder="1"/>
    <xf numFmtId="2" fontId="0" fillId="0" borderId="0" xfId="0" applyNumberFormat="1"/>
    <xf numFmtId="0" fontId="3" fillId="5" borderId="1" xfId="1" applyFont="1" applyFill="1" applyBorder="1" applyAlignment="1">
      <alignment horizontal="center"/>
    </xf>
    <xf numFmtId="165" fontId="2" fillId="0" borderId="1" xfId="2" applyFont="1" applyFill="1" applyBorder="1" applyAlignment="1"/>
  </cellXfs>
  <cellStyles count="4">
    <cellStyle name="Normal" xfId="0" builtinId="0"/>
    <cellStyle name="Normal 2" xfId="1" xr:uid="{00000000-0005-0000-0000-000001000000}"/>
    <cellStyle name="Vírgula" xfId="3" builtinId="3"/>
    <cellStyle name="Vírgul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6"/>
  <sheetViews>
    <sheetView view="pageBreakPreview" topLeftCell="B52" zoomScale="70" zoomScaleNormal="80" zoomScaleSheetLayoutView="70" workbookViewId="0">
      <selection activeCell="B88" sqref="B88"/>
    </sheetView>
  </sheetViews>
  <sheetFormatPr defaultRowHeight="14.4" x14ac:dyDescent="0.3"/>
  <cols>
    <col min="1" max="1" width="7.109375" customWidth="1"/>
    <col min="2" max="2" width="88" customWidth="1"/>
    <col min="3" max="3" width="8.6640625" customWidth="1"/>
    <col min="4" max="4" width="9.5546875" customWidth="1"/>
    <col min="5" max="5" width="10.44140625" customWidth="1"/>
    <col min="6" max="6" width="12.33203125" customWidth="1"/>
    <col min="7" max="7" width="13" customWidth="1"/>
    <col min="8" max="8" width="12.33203125" customWidth="1"/>
    <col min="9" max="9" width="11.33203125" style="2" customWidth="1"/>
    <col min="10" max="10" width="12.33203125" customWidth="1"/>
    <col min="11" max="11" width="12.5546875" customWidth="1"/>
  </cols>
  <sheetData>
    <row r="1" spans="1:12" x14ac:dyDescent="0.3">
      <c r="A1" s="4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x14ac:dyDescent="0.3">
      <c r="A2" s="4"/>
      <c r="B2" s="11"/>
      <c r="C2" s="11"/>
      <c r="D2" s="11"/>
      <c r="E2" s="11"/>
      <c r="F2" s="11"/>
      <c r="G2" s="11"/>
      <c r="H2" s="11"/>
      <c r="I2" s="11"/>
      <c r="J2" s="4"/>
      <c r="K2" s="4"/>
    </row>
    <row r="3" spans="1:12" ht="17.399999999999999" x14ac:dyDescent="0.3">
      <c r="A3" s="4"/>
      <c r="B3" s="55" t="s">
        <v>121</v>
      </c>
      <c r="C3" s="13"/>
      <c r="D3" s="13"/>
      <c r="E3" s="14"/>
      <c r="F3" s="13"/>
      <c r="G3" s="13"/>
      <c r="H3" s="15"/>
      <c r="I3" s="15"/>
      <c r="J3" s="4"/>
      <c r="K3" s="4"/>
    </row>
    <row r="4" spans="1:12" ht="15.6" x14ac:dyDescent="0.3">
      <c r="A4" s="4"/>
      <c r="B4" s="21" t="s">
        <v>8</v>
      </c>
      <c r="C4" s="13"/>
      <c r="D4" s="13"/>
      <c r="E4" s="14"/>
      <c r="F4" s="13"/>
      <c r="G4" s="13"/>
      <c r="H4" s="15"/>
      <c r="I4" s="15"/>
      <c r="J4" s="4"/>
      <c r="K4" s="4"/>
    </row>
    <row r="5" spans="1:12" ht="15.6" x14ac:dyDescent="0.3">
      <c r="A5" s="4"/>
      <c r="B5" s="21" t="s">
        <v>26</v>
      </c>
      <c r="C5" s="13"/>
      <c r="D5" s="13"/>
      <c r="E5" s="13"/>
      <c r="F5" s="13"/>
      <c r="G5" s="13"/>
      <c r="H5" s="16"/>
      <c r="I5" s="16"/>
      <c r="J5" s="4"/>
      <c r="K5" s="4"/>
    </row>
    <row r="6" spans="1:12" x14ac:dyDescent="0.3">
      <c r="A6" s="4"/>
      <c r="B6" s="12" t="s">
        <v>50</v>
      </c>
      <c r="C6" s="13"/>
      <c r="D6" s="13"/>
      <c r="E6" s="17"/>
      <c r="F6" s="17"/>
      <c r="G6" s="17"/>
      <c r="H6" s="17"/>
      <c r="I6" s="17"/>
      <c r="J6" s="4"/>
      <c r="K6" s="4"/>
    </row>
    <row r="7" spans="1:12" x14ac:dyDescent="0.3">
      <c r="A7" s="4"/>
      <c r="B7" s="12" t="s">
        <v>51</v>
      </c>
      <c r="C7" s="13"/>
      <c r="D7" s="13"/>
      <c r="E7" s="17"/>
      <c r="F7" s="17"/>
      <c r="G7" s="17"/>
      <c r="H7" s="17"/>
      <c r="I7" s="17"/>
      <c r="J7" s="4"/>
      <c r="K7" s="4"/>
    </row>
    <row r="8" spans="1:12" x14ac:dyDescent="0.3">
      <c r="A8" s="4"/>
      <c r="B8" s="12" t="s">
        <v>118</v>
      </c>
      <c r="C8" s="13"/>
      <c r="D8" s="13"/>
      <c r="E8" s="17"/>
      <c r="F8" s="17"/>
      <c r="G8" s="17"/>
      <c r="H8" s="17"/>
      <c r="I8" s="17"/>
      <c r="J8" s="4"/>
      <c r="K8" s="4"/>
    </row>
    <row r="9" spans="1:12" x14ac:dyDescent="0.3">
      <c r="A9" s="67"/>
      <c r="B9" s="65"/>
      <c r="C9" s="56"/>
      <c r="D9" s="54"/>
      <c r="E9" s="80" t="s">
        <v>24</v>
      </c>
      <c r="F9" s="80"/>
      <c r="G9" s="80"/>
      <c r="H9" s="80" t="s">
        <v>25</v>
      </c>
      <c r="I9" s="80"/>
      <c r="J9" s="80"/>
      <c r="K9" s="71"/>
    </row>
    <row r="10" spans="1:12" ht="27" x14ac:dyDescent="0.3">
      <c r="A10" s="67"/>
      <c r="B10" s="33" t="s">
        <v>1</v>
      </c>
      <c r="C10" s="28" t="s">
        <v>5</v>
      </c>
      <c r="D10" s="34" t="s">
        <v>7</v>
      </c>
      <c r="E10" s="30" t="s">
        <v>10</v>
      </c>
      <c r="F10" s="29" t="s">
        <v>11</v>
      </c>
      <c r="G10" s="31" t="s">
        <v>23</v>
      </c>
      <c r="H10" s="30" t="s">
        <v>13</v>
      </c>
      <c r="I10" s="30" t="s">
        <v>14</v>
      </c>
      <c r="J10" s="18" t="s">
        <v>12</v>
      </c>
      <c r="K10" s="72" t="s">
        <v>2</v>
      </c>
    </row>
    <row r="11" spans="1:12" ht="15.6" x14ac:dyDescent="0.3">
      <c r="A11" s="68" t="s">
        <v>3</v>
      </c>
      <c r="B11" s="51" t="s">
        <v>53</v>
      </c>
      <c r="C11" s="57"/>
      <c r="D11" s="40"/>
      <c r="E11" s="41"/>
      <c r="F11" s="41"/>
      <c r="G11" s="41"/>
      <c r="H11" s="49">
        <f>SUM(H12:H21)</f>
        <v>955.88</v>
      </c>
      <c r="I11" s="49">
        <f>SUM(I12:I21)</f>
        <v>1959.5699999999997</v>
      </c>
      <c r="J11" s="49">
        <f>SUM(J12:J21)</f>
        <v>2915.45</v>
      </c>
      <c r="K11" s="73" t="s">
        <v>9</v>
      </c>
      <c r="L11" s="79"/>
    </row>
    <row r="12" spans="1:12" x14ac:dyDescent="0.3">
      <c r="A12" s="2" t="s">
        <v>129</v>
      </c>
      <c r="B12" s="3" t="s">
        <v>42</v>
      </c>
      <c r="C12" s="58" t="s">
        <v>6</v>
      </c>
      <c r="D12" s="9">
        <v>110</v>
      </c>
      <c r="E12" s="8">
        <v>0.46</v>
      </c>
      <c r="F12" s="32">
        <v>1.91</v>
      </c>
      <c r="G12" s="22">
        <v>2.37</v>
      </c>
      <c r="H12" s="10">
        <f>TRUNC((E12*D12)*1.2035,2)</f>
        <v>60.89</v>
      </c>
      <c r="I12" s="10">
        <f>TRUNC((F12*D12)*1.2035,2)</f>
        <v>252.85</v>
      </c>
      <c r="J12" s="10">
        <f>TRUNC((H12+I12),2)</f>
        <v>313.74</v>
      </c>
      <c r="K12" s="74">
        <v>97642</v>
      </c>
    </row>
    <row r="13" spans="1:12" x14ac:dyDescent="0.3">
      <c r="A13" s="2" t="s">
        <v>130</v>
      </c>
      <c r="B13" s="1" t="s">
        <v>43</v>
      </c>
      <c r="C13" s="59" t="s">
        <v>6</v>
      </c>
      <c r="D13" s="9">
        <v>110</v>
      </c>
      <c r="E13" s="8">
        <v>0</v>
      </c>
      <c r="F13" s="32">
        <v>1.72</v>
      </c>
      <c r="G13" s="22">
        <v>1.72</v>
      </c>
      <c r="H13" s="10">
        <f>TRUNC((E13*D13)*1.2035,2)</f>
        <v>0</v>
      </c>
      <c r="I13" s="10">
        <f t="shared" ref="I13:I21" si="0">TRUNC((F13*D13)*1.2035,2)</f>
        <v>227.7</v>
      </c>
      <c r="J13" s="10">
        <f t="shared" ref="J13:J21" si="1">TRUNC((H13+I13),2)</f>
        <v>227.7</v>
      </c>
      <c r="K13" s="74" t="s">
        <v>44</v>
      </c>
    </row>
    <row r="14" spans="1:12" x14ac:dyDescent="0.3">
      <c r="A14" s="2" t="s">
        <v>131</v>
      </c>
      <c r="B14" s="1" t="s">
        <v>104</v>
      </c>
      <c r="C14" s="58" t="s">
        <v>27</v>
      </c>
      <c r="D14" s="9">
        <v>300</v>
      </c>
      <c r="E14" s="8">
        <v>0.04</v>
      </c>
      <c r="F14" s="32">
        <v>0.48</v>
      </c>
      <c r="G14" s="22">
        <v>0.52</v>
      </c>
      <c r="H14" s="10">
        <f t="shared" ref="H14:H21" si="2">TRUNC((E14*D14)*1.2035,2)</f>
        <v>14.44</v>
      </c>
      <c r="I14" s="10">
        <f t="shared" si="0"/>
        <v>173.3</v>
      </c>
      <c r="J14" s="10">
        <f t="shared" si="1"/>
        <v>187.74</v>
      </c>
      <c r="K14" s="75">
        <v>97661</v>
      </c>
    </row>
    <row r="15" spans="1:12" x14ac:dyDescent="0.3">
      <c r="A15" s="2" t="s">
        <v>132</v>
      </c>
      <c r="B15" s="1" t="s">
        <v>31</v>
      </c>
      <c r="C15" s="58" t="s">
        <v>20</v>
      </c>
      <c r="D15" s="5">
        <v>50</v>
      </c>
      <c r="E15" s="8">
        <v>0.03</v>
      </c>
      <c r="F15" s="32">
        <v>0.48</v>
      </c>
      <c r="G15" s="22">
        <v>0.51</v>
      </c>
      <c r="H15" s="10">
        <f t="shared" si="2"/>
        <v>1.8</v>
      </c>
      <c r="I15" s="10">
        <f t="shared" si="0"/>
        <v>28.88</v>
      </c>
      <c r="J15" s="10">
        <f t="shared" si="1"/>
        <v>30.68</v>
      </c>
      <c r="K15" s="75">
        <v>97660</v>
      </c>
    </row>
    <row r="16" spans="1:12" x14ac:dyDescent="0.3">
      <c r="A16" s="2" t="s">
        <v>133</v>
      </c>
      <c r="B16" s="1" t="s">
        <v>45</v>
      </c>
      <c r="C16" s="58" t="s">
        <v>48</v>
      </c>
      <c r="D16" s="5">
        <v>1</v>
      </c>
      <c r="E16" s="8"/>
      <c r="F16" s="32">
        <v>11.86</v>
      </c>
      <c r="G16" s="22">
        <v>11.86</v>
      </c>
      <c r="H16" s="10">
        <f t="shared" si="2"/>
        <v>0</v>
      </c>
      <c r="I16" s="10">
        <f t="shared" si="0"/>
        <v>14.27</v>
      </c>
      <c r="J16" s="10">
        <f t="shared" si="1"/>
        <v>14.27</v>
      </c>
      <c r="K16" s="75">
        <v>97652</v>
      </c>
    </row>
    <row r="17" spans="1:11" x14ac:dyDescent="0.3">
      <c r="A17" s="2" t="s">
        <v>134</v>
      </c>
      <c r="B17" s="1" t="s">
        <v>46</v>
      </c>
      <c r="C17" s="58" t="s">
        <v>6</v>
      </c>
      <c r="D17" s="5">
        <v>3.15</v>
      </c>
      <c r="E17" s="8">
        <v>1.47</v>
      </c>
      <c r="F17" s="32">
        <v>5.43</v>
      </c>
      <c r="G17" s="22">
        <v>6.9</v>
      </c>
      <c r="H17" s="10">
        <f t="shared" si="2"/>
        <v>5.57</v>
      </c>
      <c r="I17" s="10">
        <f t="shared" si="0"/>
        <v>20.58</v>
      </c>
      <c r="J17" s="10">
        <f t="shared" si="1"/>
        <v>26.15</v>
      </c>
      <c r="K17" s="75">
        <v>97644</v>
      </c>
    </row>
    <row r="18" spans="1:11" x14ac:dyDescent="0.3">
      <c r="A18" s="2" t="s">
        <v>135</v>
      </c>
      <c r="B18" s="1" t="s">
        <v>47</v>
      </c>
      <c r="C18" s="58" t="s">
        <v>20</v>
      </c>
      <c r="D18" s="5">
        <v>1</v>
      </c>
      <c r="E18" s="8">
        <v>3.77</v>
      </c>
      <c r="F18" s="32">
        <v>13.24</v>
      </c>
      <c r="G18" s="22">
        <v>17.010000000000002</v>
      </c>
      <c r="H18" s="10">
        <f t="shared" si="2"/>
        <v>4.53</v>
      </c>
      <c r="I18" s="10">
        <f t="shared" si="0"/>
        <v>15.93</v>
      </c>
      <c r="J18" s="10">
        <f t="shared" si="1"/>
        <v>20.46</v>
      </c>
      <c r="K18" s="74" t="s">
        <v>44</v>
      </c>
    </row>
    <row r="19" spans="1:11" x14ac:dyDescent="0.3">
      <c r="A19" s="2" t="s">
        <v>136</v>
      </c>
      <c r="B19" s="1" t="s">
        <v>105</v>
      </c>
      <c r="C19" s="58" t="s">
        <v>27</v>
      </c>
      <c r="D19" s="5">
        <v>100</v>
      </c>
      <c r="E19" s="8">
        <v>0.04</v>
      </c>
      <c r="F19" s="32">
        <v>0.48</v>
      </c>
      <c r="G19" s="22">
        <v>0.52</v>
      </c>
      <c r="H19" s="10">
        <f t="shared" si="2"/>
        <v>4.8099999999999996</v>
      </c>
      <c r="I19" s="10">
        <f t="shared" si="0"/>
        <v>57.76</v>
      </c>
      <c r="J19" s="10">
        <f t="shared" si="1"/>
        <v>62.57</v>
      </c>
      <c r="K19" s="74">
        <v>97661</v>
      </c>
    </row>
    <row r="20" spans="1:11" x14ac:dyDescent="0.3">
      <c r="A20" s="2" t="s">
        <v>137</v>
      </c>
      <c r="B20" s="1" t="s">
        <v>106</v>
      </c>
      <c r="C20" s="58" t="s">
        <v>27</v>
      </c>
      <c r="D20" s="5">
        <v>20</v>
      </c>
      <c r="E20" s="8">
        <v>0.03</v>
      </c>
      <c r="F20" s="32">
        <v>0.33</v>
      </c>
      <c r="G20" s="22">
        <v>0.36</v>
      </c>
      <c r="H20" s="10">
        <f t="shared" si="2"/>
        <v>0.72</v>
      </c>
      <c r="I20" s="10">
        <f t="shared" si="0"/>
        <v>7.94</v>
      </c>
      <c r="J20" s="10">
        <f t="shared" si="1"/>
        <v>8.66</v>
      </c>
      <c r="K20" s="74">
        <v>97662</v>
      </c>
    </row>
    <row r="21" spans="1:11" x14ac:dyDescent="0.3">
      <c r="A21" s="2" t="s">
        <v>138</v>
      </c>
      <c r="B21" s="1" t="s">
        <v>49</v>
      </c>
      <c r="C21" s="58" t="s">
        <v>6</v>
      </c>
      <c r="D21" s="9">
        <v>32.54</v>
      </c>
      <c r="E21" s="8">
        <v>22.04</v>
      </c>
      <c r="F21" s="32">
        <v>29.63</v>
      </c>
      <c r="G21" s="22">
        <v>51.67</v>
      </c>
      <c r="H21" s="10">
        <f t="shared" si="2"/>
        <v>863.12</v>
      </c>
      <c r="I21" s="10">
        <f t="shared" si="0"/>
        <v>1160.3599999999999</v>
      </c>
      <c r="J21" s="10">
        <f t="shared" si="1"/>
        <v>2023.48</v>
      </c>
      <c r="K21" s="75" t="s">
        <v>107</v>
      </c>
    </row>
    <row r="22" spans="1:11" x14ac:dyDescent="0.3">
      <c r="A22" s="2" t="s">
        <v>139</v>
      </c>
      <c r="B22" s="1"/>
      <c r="C22" s="58"/>
      <c r="D22" s="9"/>
      <c r="E22" s="8"/>
      <c r="F22" s="32"/>
      <c r="G22" s="22"/>
      <c r="H22" s="10"/>
      <c r="I22" s="10"/>
      <c r="J22" s="10"/>
      <c r="K22" s="75"/>
    </row>
    <row r="23" spans="1:11" ht="15.6" x14ac:dyDescent="0.3">
      <c r="A23" s="68" t="s">
        <v>28</v>
      </c>
      <c r="B23" s="51" t="s">
        <v>52</v>
      </c>
      <c r="C23" s="60"/>
      <c r="D23" s="43"/>
      <c r="E23" s="44"/>
      <c r="F23" s="45"/>
      <c r="G23" s="46"/>
      <c r="H23" s="49">
        <f>SUM(H24:H25)</f>
        <v>326.83</v>
      </c>
      <c r="I23" s="49">
        <f>SUM(I24:I25)</f>
        <v>331.58</v>
      </c>
      <c r="J23" s="49">
        <f>SUM(J24:J25)</f>
        <v>658.41000000000008</v>
      </c>
      <c r="K23" s="73" t="s">
        <v>9</v>
      </c>
    </row>
    <row r="24" spans="1:11" x14ac:dyDescent="0.3">
      <c r="A24" s="2" t="s">
        <v>140</v>
      </c>
      <c r="B24" s="1" t="s">
        <v>54</v>
      </c>
      <c r="C24" s="58" t="s">
        <v>6</v>
      </c>
      <c r="D24" s="5">
        <v>3.36</v>
      </c>
      <c r="E24" s="8">
        <v>32.33</v>
      </c>
      <c r="F24" s="32">
        <v>32.799999999999997</v>
      </c>
      <c r="G24" s="22">
        <v>65.13</v>
      </c>
      <c r="H24" s="10">
        <f t="shared" ref="H24:H25" si="3">TRUNC((E24*D24)*1.2035,2)</f>
        <v>130.72999999999999</v>
      </c>
      <c r="I24" s="10">
        <f t="shared" ref="I24:I25" si="4">TRUNC((F24*D24)*1.2035,2)</f>
        <v>132.63</v>
      </c>
      <c r="J24" s="10">
        <f t="shared" ref="J24:J25" si="5">TRUNC((H24+I24),2)</f>
        <v>263.36</v>
      </c>
      <c r="K24" s="70">
        <v>87497</v>
      </c>
    </row>
    <row r="25" spans="1:11" x14ac:dyDescent="0.3">
      <c r="A25" s="2" t="s">
        <v>140</v>
      </c>
      <c r="B25" s="1" t="s">
        <v>55</v>
      </c>
      <c r="C25" s="58" t="s">
        <v>6</v>
      </c>
      <c r="D25" s="5">
        <v>5.04</v>
      </c>
      <c r="E25" s="8">
        <v>32.33</v>
      </c>
      <c r="F25" s="32">
        <v>32.799999999999997</v>
      </c>
      <c r="G25" s="22">
        <v>65.13</v>
      </c>
      <c r="H25" s="10">
        <f t="shared" si="3"/>
        <v>196.1</v>
      </c>
      <c r="I25" s="10">
        <f t="shared" si="4"/>
        <v>198.95</v>
      </c>
      <c r="J25" s="10">
        <f t="shared" si="5"/>
        <v>395.05</v>
      </c>
      <c r="K25" s="70">
        <v>87497</v>
      </c>
    </row>
    <row r="26" spans="1:11" ht="15.6" x14ac:dyDescent="0.3">
      <c r="A26" s="68" t="s">
        <v>29</v>
      </c>
      <c r="B26" s="51" t="s">
        <v>56</v>
      </c>
      <c r="C26" s="60"/>
      <c r="D26" s="43"/>
      <c r="E26" s="44"/>
      <c r="F26" s="45"/>
      <c r="G26" s="46"/>
      <c r="H26" s="49">
        <f>SUM(H27:H29)</f>
        <v>89.69</v>
      </c>
      <c r="I26" s="49">
        <f>SUM(I27:I29)</f>
        <v>39.36</v>
      </c>
      <c r="J26" s="49">
        <f>SUM(J27:J29)</f>
        <v>129.05000000000001</v>
      </c>
      <c r="K26" s="73" t="s">
        <v>9</v>
      </c>
    </row>
    <row r="27" spans="1:11" x14ac:dyDescent="0.3">
      <c r="A27" s="2" t="s">
        <v>141</v>
      </c>
      <c r="B27" s="1" t="s">
        <v>57</v>
      </c>
      <c r="C27" s="58" t="s">
        <v>6</v>
      </c>
      <c r="D27" s="5">
        <v>0.81</v>
      </c>
      <c r="E27" s="8">
        <v>24.99</v>
      </c>
      <c r="F27" s="32">
        <v>24.84</v>
      </c>
      <c r="G27" s="22">
        <v>49.83</v>
      </c>
      <c r="H27" s="10">
        <f>TRUNC((E27*D27)*1.2035,2)</f>
        <v>24.36</v>
      </c>
      <c r="I27" s="10">
        <f>TRUNC((F27*D27)*1.2035,2)</f>
        <v>24.21</v>
      </c>
      <c r="J27" s="10">
        <f>TRUNC((H27+I27),2)</f>
        <v>48.57</v>
      </c>
      <c r="K27" s="70">
        <v>96536</v>
      </c>
    </row>
    <row r="28" spans="1:11" x14ac:dyDescent="0.3">
      <c r="A28" s="2" t="s">
        <v>142</v>
      </c>
      <c r="B28" s="1" t="s">
        <v>58</v>
      </c>
      <c r="C28" s="59" t="s">
        <v>59</v>
      </c>
      <c r="D28" s="5">
        <v>1.31</v>
      </c>
      <c r="E28" s="8">
        <v>5.22</v>
      </c>
      <c r="F28" s="32">
        <v>1.63</v>
      </c>
      <c r="G28" s="22">
        <v>6.85</v>
      </c>
      <c r="H28" s="10">
        <f>TRUNC((E28*D28)*1.2035,2)</f>
        <v>8.2200000000000006</v>
      </c>
      <c r="I28" s="10">
        <f>TRUNC((F28*D28)*1.2035,2)</f>
        <v>2.56</v>
      </c>
      <c r="J28" s="10">
        <f>TRUNC((H28+I28),2)</f>
        <v>10.78</v>
      </c>
      <c r="K28" s="70">
        <v>92799</v>
      </c>
    </row>
    <row r="29" spans="1:11" x14ac:dyDescent="0.3">
      <c r="A29" s="2" t="s">
        <v>143</v>
      </c>
      <c r="B29" s="1" t="s">
        <v>60</v>
      </c>
      <c r="C29" s="59" t="s">
        <v>19</v>
      </c>
      <c r="D29" s="5">
        <v>0.18</v>
      </c>
      <c r="E29" s="8">
        <v>263.64</v>
      </c>
      <c r="F29" s="32">
        <v>58.12</v>
      </c>
      <c r="G29" s="22">
        <v>321.76</v>
      </c>
      <c r="H29" s="81">
        <f>TRUNC((E29*D29)*1.2035,2)</f>
        <v>57.11</v>
      </c>
      <c r="I29" s="81">
        <f>TRUNC((F29*D29)*1.2035,2)</f>
        <v>12.59</v>
      </c>
      <c r="J29" s="10">
        <f>TRUNC((H29+I29),2)</f>
        <v>69.7</v>
      </c>
      <c r="K29" s="70">
        <v>94964</v>
      </c>
    </row>
    <row r="30" spans="1:11" ht="15.6" x14ac:dyDescent="0.3">
      <c r="A30" s="68" t="s">
        <v>32</v>
      </c>
      <c r="B30" s="51" t="s">
        <v>61</v>
      </c>
      <c r="C30" s="60"/>
      <c r="D30" s="43"/>
      <c r="E30" s="44"/>
      <c r="F30" s="45"/>
      <c r="G30" s="46"/>
      <c r="H30" s="49">
        <f>SUM(H31:H35)</f>
        <v>221.08999999999997</v>
      </c>
      <c r="I30" s="49">
        <f>SUM(I31:I35)</f>
        <v>141.80000000000001</v>
      </c>
      <c r="J30" s="49">
        <f>SUM(J31:J35)</f>
        <v>362.89</v>
      </c>
      <c r="K30" s="73" t="s">
        <v>9</v>
      </c>
    </row>
    <row r="31" spans="1:11" x14ac:dyDescent="0.3">
      <c r="A31" s="2" t="s">
        <v>144</v>
      </c>
      <c r="B31" s="1" t="s">
        <v>62</v>
      </c>
      <c r="C31" s="59" t="s">
        <v>19</v>
      </c>
      <c r="D31" s="5">
        <v>0.32</v>
      </c>
      <c r="E31" s="8">
        <v>51.25</v>
      </c>
      <c r="F31" s="32">
        <v>182.66</v>
      </c>
      <c r="G31" s="22">
        <v>233.91</v>
      </c>
      <c r="H31" s="10">
        <f>TRUNC((E31*D31)*1.2035,2)</f>
        <v>19.73</v>
      </c>
      <c r="I31" s="10">
        <f>TRUNC((F31*D31)*1.2035,2)</f>
        <v>70.34</v>
      </c>
      <c r="J31" s="10">
        <f>TRUNC((H31+I31),2)</f>
        <v>90.07</v>
      </c>
      <c r="K31" s="70">
        <v>96526</v>
      </c>
    </row>
    <row r="32" spans="1:11" x14ac:dyDescent="0.3">
      <c r="A32" s="2" t="s">
        <v>145</v>
      </c>
      <c r="B32" s="1" t="s">
        <v>57</v>
      </c>
      <c r="C32" s="59" t="s">
        <v>6</v>
      </c>
      <c r="D32" s="5">
        <v>1.35</v>
      </c>
      <c r="E32" s="8">
        <v>24.99</v>
      </c>
      <c r="F32" s="32">
        <v>24.84</v>
      </c>
      <c r="G32" s="22">
        <v>49.83</v>
      </c>
      <c r="H32" s="10">
        <f t="shared" ref="H32:H35" si="6">TRUNC((E32*D32)*1.2035,2)</f>
        <v>40.6</v>
      </c>
      <c r="I32" s="10">
        <f t="shared" ref="I32:I35" si="7">TRUNC((F32*D32)*1.2035,2)</f>
        <v>40.35</v>
      </c>
      <c r="J32" s="10">
        <f t="shared" ref="J32:J35" si="8">TRUNC((H32+I32),2)</f>
        <v>80.95</v>
      </c>
      <c r="K32" s="70">
        <v>96536</v>
      </c>
    </row>
    <row r="33" spans="1:11" x14ac:dyDescent="0.3">
      <c r="A33" s="2" t="s">
        <v>146</v>
      </c>
      <c r="B33" s="1" t="s">
        <v>63</v>
      </c>
      <c r="C33" s="59" t="s">
        <v>59</v>
      </c>
      <c r="D33" s="5">
        <v>2.94</v>
      </c>
      <c r="E33" s="8">
        <v>26.42</v>
      </c>
      <c r="F33" s="32">
        <v>4.9800000000000004</v>
      </c>
      <c r="G33" s="22">
        <v>31.4</v>
      </c>
      <c r="H33" s="10">
        <f t="shared" si="6"/>
        <v>93.48</v>
      </c>
      <c r="I33" s="10">
        <f t="shared" si="7"/>
        <v>17.62</v>
      </c>
      <c r="J33" s="10">
        <f t="shared" si="8"/>
        <v>111.1</v>
      </c>
      <c r="K33" s="70">
        <v>92776</v>
      </c>
    </row>
    <row r="34" spans="1:11" x14ac:dyDescent="0.3">
      <c r="A34" s="2" t="s">
        <v>147</v>
      </c>
      <c r="B34" s="1" t="s">
        <v>64</v>
      </c>
      <c r="C34" s="59" t="s">
        <v>59</v>
      </c>
      <c r="D34" s="5">
        <v>1.3080000000000001</v>
      </c>
      <c r="E34" s="8">
        <v>26.42</v>
      </c>
      <c r="F34" s="32">
        <v>4.9800000000000004</v>
      </c>
      <c r="G34" s="22">
        <v>31.4</v>
      </c>
      <c r="H34" s="10">
        <f t="shared" si="6"/>
        <v>41.58</v>
      </c>
      <c r="I34" s="10">
        <f t="shared" si="7"/>
        <v>7.83</v>
      </c>
      <c r="J34" s="10">
        <f t="shared" si="8"/>
        <v>49.41</v>
      </c>
      <c r="K34" s="70">
        <v>92799</v>
      </c>
    </row>
    <row r="35" spans="1:11" x14ac:dyDescent="0.3">
      <c r="A35" s="2" t="s">
        <v>148</v>
      </c>
      <c r="B35" s="1" t="s">
        <v>60</v>
      </c>
      <c r="C35" s="59" t="s">
        <v>19</v>
      </c>
      <c r="D35" s="5">
        <v>8.1000000000000003E-2</v>
      </c>
      <c r="E35" s="8">
        <v>263.64</v>
      </c>
      <c r="F35" s="32">
        <v>58.12</v>
      </c>
      <c r="G35" s="22">
        <v>321.76</v>
      </c>
      <c r="H35" s="81">
        <f t="shared" si="6"/>
        <v>25.7</v>
      </c>
      <c r="I35" s="81">
        <f t="shared" si="7"/>
        <v>5.66</v>
      </c>
      <c r="J35" s="10">
        <f t="shared" si="8"/>
        <v>31.36</v>
      </c>
      <c r="K35" s="70">
        <v>94964</v>
      </c>
    </row>
    <row r="36" spans="1:11" ht="15.6" x14ac:dyDescent="0.3">
      <c r="A36" s="68" t="s">
        <v>33</v>
      </c>
      <c r="B36" s="51" t="s">
        <v>65</v>
      </c>
      <c r="C36" s="60"/>
      <c r="D36" s="43"/>
      <c r="E36" s="44"/>
      <c r="F36" s="45"/>
      <c r="G36" s="46"/>
      <c r="H36" s="49">
        <f>SUM(H37:H40)</f>
        <v>186.64000000000001</v>
      </c>
      <c r="I36" s="49">
        <f>SUM(I37:I40)</f>
        <v>61.940000000000005</v>
      </c>
      <c r="J36" s="49">
        <f>SUM(J37:J40)</f>
        <v>248.58</v>
      </c>
      <c r="K36" s="73" t="s">
        <v>9</v>
      </c>
    </row>
    <row r="37" spans="1:11" x14ac:dyDescent="0.3">
      <c r="A37" s="2" t="s">
        <v>149</v>
      </c>
      <c r="B37" s="1" t="s">
        <v>57</v>
      </c>
      <c r="C37" s="59" t="s">
        <v>6</v>
      </c>
      <c r="D37" s="5">
        <v>1.08</v>
      </c>
      <c r="E37" s="8">
        <v>24.99</v>
      </c>
      <c r="F37" s="32">
        <v>24.84</v>
      </c>
      <c r="G37" s="22">
        <v>49.83</v>
      </c>
      <c r="H37" s="10">
        <f>TRUNC((E37*D37)*1.2035,2)</f>
        <v>32.479999999999997</v>
      </c>
      <c r="I37" s="10">
        <f>TRUNC((F37*D37)*1.2035,2)</f>
        <v>32.28</v>
      </c>
      <c r="J37" s="10">
        <f>TRUNC((H37+I37),2)</f>
        <v>64.760000000000005</v>
      </c>
      <c r="K37" s="70">
        <v>96536</v>
      </c>
    </row>
    <row r="38" spans="1:11" x14ac:dyDescent="0.3">
      <c r="A38" s="2" t="s">
        <v>150</v>
      </c>
      <c r="B38" s="1" t="s">
        <v>63</v>
      </c>
      <c r="C38" s="59" t="s">
        <v>59</v>
      </c>
      <c r="D38" s="5">
        <v>2.94</v>
      </c>
      <c r="E38" s="8">
        <v>26.42</v>
      </c>
      <c r="F38" s="32">
        <v>4.9800000000000004</v>
      </c>
      <c r="G38" s="22">
        <v>31.4</v>
      </c>
      <c r="H38" s="10">
        <f t="shared" ref="H38:H40" si="9">TRUNC((E38*D38)*1.2035,2)</f>
        <v>93.48</v>
      </c>
      <c r="I38" s="10">
        <f t="shared" ref="I38:I40" si="10">TRUNC((F38*D38)*1.2035,2)</f>
        <v>17.62</v>
      </c>
      <c r="J38" s="10">
        <f t="shared" ref="J38:J40" si="11">TRUNC((H38+I38),2)</f>
        <v>111.1</v>
      </c>
      <c r="K38" s="70">
        <v>92776</v>
      </c>
    </row>
    <row r="39" spans="1:11" x14ac:dyDescent="0.3">
      <c r="A39" s="2" t="s">
        <v>151</v>
      </c>
      <c r="B39" s="1" t="s">
        <v>64</v>
      </c>
      <c r="C39" s="59" t="s">
        <v>19</v>
      </c>
      <c r="D39" s="5">
        <v>1.31</v>
      </c>
      <c r="E39" s="8">
        <v>26.42</v>
      </c>
      <c r="F39" s="32">
        <v>4.9800000000000004</v>
      </c>
      <c r="G39" s="22">
        <v>31.4</v>
      </c>
      <c r="H39" s="10">
        <f t="shared" si="9"/>
        <v>41.65</v>
      </c>
      <c r="I39" s="10">
        <f t="shared" si="10"/>
        <v>7.85</v>
      </c>
      <c r="J39" s="10">
        <f t="shared" si="11"/>
        <v>49.5</v>
      </c>
      <c r="K39" s="70">
        <v>92799</v>
      </c>
    </row>
    <row r="40" spans="1:11" x14ac:dyDescent="0.3">
      <c r="A40" s="2" t="s">
        <v>152</v>
      </c>
      <c r="B40" s="1" t="s">
        <v>60</v>
      </c>
      <c r="C40" s="59" t="s">
        <v>19</v>
      </c>
      <c r="D40" s="5">
        <v>0.06</v>
      </c>
      <c r="E40" s="8">
        <v>263.64</v>
      </c>
      <c r="F40" s="32">
        <v>58.12</v>
      </c>
      <c r="G40" s="22">
        <v>26.18</v>
      </c>
      <c r="H40" s="10">
        <f t="shared" si="9"/>
        <v>19.03</v>
      </c>
      <c r="I40" s="10">
        <f t="shared" si="10"/>
        <v>4.1900000000000004</v>
      </c>
      <c r="J40" s="10">
        <f t="shared" si="11"/>
        <v>23.22</v>
      </c>
      <c r="K40" s="70">
        <v>94964</v>
      </c>
    </row>
    <row r="41" spans="1:11" ht="15.6" x14ac:dyDescent="0.3">
      <c r="A41" s="69" t="s">
        <v>21</v>
      </c>
      <c r="B41" s="51" t="s">
        <v>66</v>
      </c>
      <c r="C41" s="60"/>
      <c r="D41" s="43"/>
      <c r="E41" s="44"/>
      <c r="F41" s="45"/>
      <c r="G41" s="46"/>
      <c r="H41" s="49">
        <f>SUM(H42:H45)</f>
        <v>311.09999999999997</v>
      </c>
      <c r="I41" s="49">
        <f>SUM(I42:I45)</f>
        <v>110.23</v>
      </c>
      <c r="J41" s="49">
        <f>SUM(J42:J45)</f>
        <v>421.33</v>
      </c>
      <c r="K41" s="73" t="s">
        <v>9</v>
      </c>
    </row>
    <row r="42" spans="1:11" x14ac:dyDescent="0.3">
      <c r="A42" s="2" t="s">
        <v>153</v>
      </c>
      <c r="B42" s="1" t="s">
        <v>57</v>
      </c>
      <c r="C42" s="59" t="s">
        <v>6</v>
      </c>
      <c r="D42" s="5">
        <v>2.08</v>
      </c>
      <c r="E42" s="8">
        <v>24.99</v>
      </c>
      <c r="F42" s="32">
        <v>24.84</v>
      </c>
      <c r="G42" s="22">
        <v>49.83</v>
      </c>
      <c r="H42" s="10">
        <f>TRUNC((E42*D42)*1.2035,2)</f>
        <v>62.55</v>
      </c>
      <c r="I42" s="10">
        <f>TRUNC((F42*D42)*1.2035,2)</f>
        <v>62.18</v>
      </c>
      <c r="J42" s="10">
        <f>TRUNC((H42+I42),2)</f>
        <v>124.73</v>
      </c>
      <c r="K42" s="70">
        <v>96536</v>
      </c>
    </row>
    <row r="43" spans="1:11" x14ac:dyDescent="0.3">
      <c r="A43" s="2" t="s">
        <v>154</v>
      </c>
      <c r="B43" s="1" t="s">
        <v>63</v>
      </c>
      <c r="C43" s="59" t="s">
        <v>59</v>
      </c>
      <c r="D43" s="5">
        <v>5.09</v>
      </c>
      <c r="E43" s="8">
        <v>26.42</v>
      </c>
      <c r="F43" s="32">
        <v>4.9800000000000004</v>
      </c>
      <c r="G43" s="22">
        <v>31.4</v>
      </c>
      <c r="H43" s="10">
        <f t="shared" ref="H43:H45" si="12">TRUNC((E43*D43)*1.2035,2)</f>
        <v>161.84</v>
      </c>
      <c r="I43" s="10">
        <f t="shared" ref="I43:I45" si="13">TRUNC((F43*D43)*1.2035,2)</f>
        <v>30.5</v>
      </c>
      <c r="J43" s="10">
        <f t="shared" ref="J43:J45" si="14">TRUNC((H43+I43),2)</f>
        <v>192.34</v>
      </c>
      <c r="K43" s="70">
        <v>92776</v>
      </c>
    </row>
    <row r="44" spans="1:11" x14ac:dyDescent="0.3">
      <c r="A44" s="2" t="s">
        <v>155</v>
      </c>
      <c r="B44" s="1" t="s">
        <v>64</v>
      </c>
      <c r="C44" s="59" t="s">
        <v>59</v>
      </c>
      <c r="D44" s="5">
        <v>1.53</v>
      </c>
      <c r="E44" s="8">
        <v>26.42</v>
      </c>
      <c r="F44" s="32">
        <v>4.9800000000000004</v>
      </c>
      <c r="G44" s="22">
        <v>31.4</v>
      </c>
      <c r="H44" s="10">
        <f t="shared" si="12"/>
        <v>48.64</v>
      </c>
      <c r="I44" s="10">
        <f t="shared" si="13"/>
        <v>9.16</v>
      </c>
      <c r="J44" s="10">
        <f t="shared" si="14"/>
        <v>57.8</v>
      </c>
      <c r="K44" s="70">
        <v>92799</v>
      </c>
    </row>
    <row r="45" spans="1:11" x14ac:dyDescent="0.3">
      <c r="A45" s="2" t="s">
        <v>156</v>
      </c>
      <c r="B45" s="1" t="s">
        <v>60</v>
      </c>
      <c r="C45" s="59" t="s">
        <v>19</v>
      </c>
      <c r="D45" s="5">
        <v>0.12</v>
      </c>
      <c r="E45" s="8">
        <v>263.64</v>
      </c>
      <c r="F45" s="32">
        <v>58.12</v>
      </c>
      <c r="G45" s="22">
        <v>321.76</v>
      </c>
      <c r="H45" s="10">
        <f t="shared" si="12"/>
        <v>38.07</v>
      </c>
      <c r="I45" s="10">
        <f t="shared" si="13"/>
        <v>8.39</v>
      </c>
      <c r="J45" s="10">
        <f t="shared" si="14"/>
        <v>46.46</v>
      </c>
      <c r="K45" s="70">
        <v>94964</v>
      </c>
    </row>
    <row r="46" spans="1:11" ht="15.6" x14ac:dyDescent="0.3">
      <c r="A46" s="68" t="s">
        <v>122</v>
      </c>
      <c r="B46" s="51" t="s">
        <v>67</v>
      </c>
      <c r="C46" s="60"/>
      <c r="D46" s="43"/>
      <c r="E46" s="44"/>
      <c r="F46" s="45"/>
      <c r="G46" s="46"/>
      <c r="H46" s="49">
        <f>SUM(H47:H48)</f>
        <v>4272.7299999999996</v>
      </c>
      <c r="I46" s="49">
        <f>SUM(I47:I48)</f>
        <v>4445.28</v>
      </c>
      <c r="J46" s="49">
        <f>SUM(J47:J48)</f>
        <v>8718.01</v>
      </c>
      <c r="K46" s="73" t="s">
        <v>9</v>
      </c>
    </row>
    <row r="47" spans="1:11" x14ac:dyDescent="0.3">
      <c r="A47" s="2" t="s">
        <v>157</v>
      </c>
      <c r="B47" s="1" t="s">
        <v>68</v>
      </c>
      <c r="C47" s="59" t="s">
        <v>6</v>
      </c>
      <c r="D47" s="5">
        <v>214</v>
      </c>
      <c r="E47" s="8">
        <v>2.38</v>
      </c>
      <c r="F47" s="32">
        <v>4.7300000000000004</v>
      </c>
      <c r="G47" s="22">
        <v>7.11</v>
      </c>
      <c r="H47" s="10">
        <f>TRUNC((E47*D47)*1.2035,2)</f>
        <v>612.96</v>
      </c>
      <c r="I47" s="10">
        <f t="shared" ref="I47:I48" si="15">TRUNC((F47*D47)*1.2035,2)</f>
        <v>1218.2</v>
      </c>
      <c r="J47" s="10">
        <f t="shared" ref="J47:J48" si="16">TRUNC((H47+I47),2)</f>
        <v>1831.16</v>
      </c>
      <c r="K47" s="70">
        <v>87904</v>
      </c>
    </row>
    <row r="48" spans="1:11" x14ac:dyDescent="0.3">
      <c r="A48" s="2" t="s">
        <v>158</v>
      </c>
      <c r="B48" s="1" t="s">
        <v>69</v>
      </c>
      <c r="C48" s="59" t="s">
        <v>6</v>
      </c>
      <c r="D48" s="5">
        <v>214</v>
      </c>
      <c r="E48" s="8">
        <v>14.21</v>
      </c>
      <c r="F48" s="32">
        <v>12.53</v>
      </c>
      <c r="G48" s="22">
        <v>26.74</v>
      </c>
      <c r="H48" s="10">
        <f>TRUNC((E48*D48)*1.2035,2)</f>
        <v>3659.77</v>
      </c>
      <c r="I48" s="10">
        <f t="shared" si="15"/>
        <v>3227.08</v>
      </c>
      <c r="J48" s="10">
        <f t="shared" si="16"/>
        <v>6886.85</v>
      </c>
      <c r="K48" s="70">
        <v>87529</v>
      </c>
    </row>
    <row r="49" spans="1:11" ht="15.6" x14ac:dyDescent="0.3">
      <c r="A49" s="68" t="s">
        <v>123</v>
      </c>
      <c r="B49" s="51" t="s">
        <v>70</v>
      </c>
      <c r="C49" s="60"/>
      <c r="D49" s="43"/>
      <c r="E49" s="44"/>
      <c r="F49" s="45"/>
      <c r="G49" s="46"/>
      <c r="H49" s="49">
        <f>SUM(H50)</f>
        <v>13626.38</v>
      </c>
      <c r="I49" s="49">
        <f>SUM(I50)</f>
        <v>771.8</v>
      </c>
      <c r="J49" s="49">
        <f>SUM(J50)</f>
        <v>14398.18</v>
      </c>
      <c r="K49" s="73" t="s">
        <v>9</v>
      </c>
    </row>
    <row r="50" spans="1:11" x14ac:dyDescent="0.3">
      <c r="A50" s="2" t="s">
        <v>159</v>
      </c>
      <c r="B50" s="1" t="s">
        <v>71</v>
      </c>
      <c r="C50" s="59" t="s">
        <v>6</v>
      </c>
      <c r="D50" s="5">
        <v>110</v>
      </c>
      <c r="E50" s="8">
        <v>102.93</v>
      </c>
      <c r="F50" s="32">
        <v>5.83</v>
      </c>
      <c r="G50" s="22">
        <v>108.89</v>
      </c>
      <c r="H50" s="10">
        <f>TRUNC((E50*D50)*1.2035,2)</f>
        <v>13626.38</v>
      </c>
      <c r="I50" s="10">
        <f>TRUNC((F50*D50)*1.2035,2)</f>
        <v>771.8</v>
      </c>
      <c r="J50" s="10">
        <f>TRUNC((H50+I50),2)</f>
        <v>14398.18</v>
      </c>
      <c r="K50" s="70">
        <v>98673</v>
      </c>
    </row>
    <row r="51" spans="1:11" ht="15.6" x14ac:dyDescent="0.3">
      <c r="A51" s="68" t="s">
        <v>124</v>
      </c>
      <c r="B51" s="51" t="s">
        <v>72</v>
      </c>
      <c r="C51" s="60"/>
      <c r="D51" s="43"/>
      <c r="E51" s="44"/>
      <c r="F51" s="45"/>
      <c r="G51" s="46"/>
      <c r="H51" s="49">
        <f>SUM(H52:H61)</f>
        <v>2289.23</v>
      </c>
      <c r="I51" s="49">
        <f>SUM(I52:I61)</f>
        <v>916.68</v>
      </c>
      <c r="J51" s="49">
        <f>SUM(J52:J61)</f>
        <v>3205.91</v>
      </c>
      <c r="K51" s="73" t="s">
        <v>9</v>
      </c>
    </row>
    <row r="52" spans="1:11" x14ac:dyDescent="0.3">
      <c r="A52" s="2" t="s">
        <v>160</v>
      </c>
      <c r="B52" s="1" t="s">
        <v>73</v>
      </c>
      <c r="C52" s="59" t="s">
        <v>20</v>
      </c>
      <c r="D52" s="53">
        <v>2</v>
      </c>
      <c r="E52" s="8">
        <v>34.65</v>
      </c>
      <c r="F52" s="32">
        <v>68.95</v>
      </c>
      <c r="G52" s="22">
        <v>103.6</v>
      </c>
      <c r="H52" s="10">
        <f t="shared" ref="H52:H61" si="17">TRUNC((E52*D52)*1.2035,2)</f>
        <v>83.4</v>
      </c>
      <c r="I52" s="10">
        <f t="shared" ref="I52:I60" si="18">TRUNC((F52*D52)*1.2035,2)</f>
        <v>165.96</v>
      </c>
      <c r="J52" s="10">
        <f t="shared" ref="J52:J61" si="19">TRUNC((H52+I52),2)</f>
        <v>249.36</v>
      </c>
      <c r="K52" s="70">
        <v>89957</v>
      </c>
    </row>
    <row r="53" spans="1:11" x14ac:dyDescent="0.3">
      <c r="A53" s="2" t="s">
        <v>161</v>
      </c>
      <c r="B53" s="1" t="s">
        <v>74</v>
      </c>
      <c r="C53" s="59" t="s">
        <v>27</v>
      </c>
      <c r="D53" s="53">
        <v>20</v>
      </c>
      <c r="E53" s="8">
        <v>5.66</v>
      </c>
      <c r="F53" s="32">
        <v>10.210000000000001</v>
      </c>
      <c r="G53" s="22">
        <v>15.87</v>
      </c>
      <c r="H53" s="10">
        <f t="shared" si="17"/>
        <v>136.22999999999999</v>
      </c>
      <c r="I53" s="10">
        <f t="shared" si="18"/>
        <v>245.75</v>
      </c>
      <c r="J53" s="10">
        <f t="shared" si="19"/>
        <v>381.98</v>
      </c>
      <c r="K53" s="70">
        <v>89356</v>
      </c>
    </row>
    <row r="54" spans="1:11" x14ac:dyDescent="0.3">
      <c r="A54" s="2" t="s">
        <v>162</v>
      </c>
      <c r="B54" s="1" t="s">
        <v>75</v>
      </c>
      <c r="C54" s="59" t="s">
        <v>20</v>
      </c>
      <c r="D54" s="53">
        <v>2</v>
      </c>
      <c r="E54" s="8">
        <v>44.79</v>
      </c>
      <c r="F54" s="32">
        <v>2.42</v>
      </c>
      <c r="G54" s="22">
        <v>47.21</v>
      </c>
      <c r="H54" s="10">
        <f t="shared" si="17"/>
        <v>107.8</v>
      </c>
      <c r="I54" s="10">
        <f t="shared" si="18"/>
        <v>5.82</v>
      </c>
      <c r="J54" s="10">
        <f t="shared" si="19"/>
        <v>113.62</v>
      </c>
      <c r="K54" s="70">
        <v>86911</v>
      </c>
    </row>
    <row r="55" spans="1:11" x14ac:dyDescent="0.3">
      <c r="A55" s="2" t="s">
        <v>163</v>
      </c>
      <c r="B55" s="1" t="s">
        <v>76</v>
      </c>
      <c r="C55" s="59" t="s">
        <v>20</v>
      </c>
      <c r="D55" s="53">
        <v>2</v>
      </c>
      <c r="E55" s="8">
        <v>77.41</v>
      </c>
      <c r="F55" s="32">
        <v>7.44</v>
      </c>
      <c r="G55" s="22">
        <v>84.85</v>
      </c>
      <c r="H55" s="10">
        <f t="shared" si="17"/>
        <v>186.32</v>
      </c>
      <c r="I55" s="10">
        <f t="shared" si="18"/>
        <v>17.899999999999999</v>
      </c>
      <c r="J55" s="10">
        <f t="shared" si="19"/>
        <v>204.22</v>
      </c>
      <c r="K55" s="70">
        <v>89985</v>
      </c>
    </row>
    <row r="56" spans="1:11" x14ac:dyDescent="0.3">
      <c r="A56" s="2" t="s">
        <v>164</v>
      </c>
      <c r="B56" s="1" t="s">
        <v>77</v>
      </c>
      <c r="C56" s="59" t="s">
        <v>27</v>
      </c>
      <c r="D56" s="53">
        <v>15</v>
      </c>
      <c r="E56" s="8">
        <v>16.53</v>
      </c>
      <c r="F56" s="32">
        <v>15.44</v>
      </c>
      <c r="G56" s="22">
        <v>31.97</v>
      </c>
      <c r="H56" s="10">
        <f t="shared" si="17"/>
        <v>298.39999999999998</v>
      </c>
      <c r="I56" s="10">
        <f t="shared" si="18"/>
        <v>278.73</v>
      </c>
      <c r="J56" s="10">
        <f t="shared" si="19"/>
        <v>577.13</v>
      </c>
      <c r="K56" s="70">
        <v>89713</v>
      </c>
    </row>
    <row r="57" spans="1:11" x14ac:dyDescent="0.3">
      <c r="A57" s="2" t="s">
        <v>165</v>
      </c>
      <c r="B57" s="1" t="s">
        <v>78</v>
      </c>
      <c r="C57" s="59" t="s">
        <v>27</v>
      </c>
      <c r="D57" s="53">
        <v>6</v>
      </c>
      <c r="E57" s="8">
        <v>10.51</v>
      </c>
      <c r="F57" s="32">
        <v>10.48</v>
      </c>
      <c r="G57" s="22">
        <v>20.99</v>
      </c>
      <c r="H57" s="10">
        <f t="shared" si="17"/>
        <v>75.89</v>
      </c>
      <c r="I57" s="10">
        <f t="shared" si="18"/>
        <v>75.67</v>
      </c>
      <c r="J57" s="10">
        <f t="shared" si="19"/>
        <v>151.56</v>
      </c>
      <c r="K57" s="70">
        <v>89712</v>
      </c>
    </row>
    <row r="58" spans="1:11" x14ac:dyDescent="0.3">
      <c r="A58" s="2" t="s">
        <v>166</v>
      </c>
      <c r="B58" s="1" t="s">
        <v>108</v>
      </c>
      <c r="C58" s="59" t="s">
        <v>20</v>
      </c>
      <c r="D58" s="53">
        <v>2</v>
      </c>
      <c r="E58" s="8">
        <v>446.88</v>
      </c>
      <c r="F58" s="32">
        <v>10.98</v>
      </c>
      <c r="G58" s="22">
        <v>457.86</v>
      </c>
      <c r="H58" s="10">
        <f t="shared" si="17"/>
        <v>1075.6400000000001</v>
      </c>
      <c r="I58" s="10">
        <f t="shared" si="18"/>
        <v>26.42</v>
      </c>
      <c r="J58" s="10">
        <f t="shared" si="19"/>
        <v>1102.06</v>
      </c>
      <c r="K58" s="70">
        <v>11801</v>
      </c>
    </row>
    <row r="59" spans="1:11" x14ac:dyDescent="0.3">
      <c r="A59" s="2" t="s">
        <v>167</v>
      </c>
      <c r="B59" s="1" t="s">
        <v>79</v>
      </c>
      <c r="C59" s="59" t="s">
        <v>20</v>
      </c>
      <c r="D59" s="53">
        <v>1</v>
      </c>
      <c r="E59" s="8">
        <v>129.58000000000001</v>
      </c>
      <c r="F59" s="32">
        <v>70.66</v>
      </c>
      <c r="G59" s="22">
        <v>200.24</v>
      </c>
      <c r="H59" s="10">
        <f t="shared" si="17"/>
        <v>155.94</v>
      </c>
      <c r="I59" s="10">
        <f t="shared" si="18"/>
        <v>85.03</v>
      </c>
      <c r="J59" s="10">
        <f t="shared" si="19"/>
        <v>240.97</v>
      </c>
      <c r="K59" s="74" t="s">
        <v>82</v>
      </c>
    </row>
    <row r="60" spans="1:11" x14ac:dyDescent="0.3">
      <c r="A60" s="2" t="s">
        <v>168</v>
      </c>
      <c r="B60" s="1" t="s">
        <v>80</v>
      </c>
      <c r="C60" s="59" t="s">
        <v>20</v>
      </c>
      <c r="D60" s="53">
        <v>2</v>
      </c>
      <c r="E60" s="8">
        <v>65.819999999999993</v>
      </c>
      <c r="F60" s="32">
        <v>3.35</v>
      </c>
      <c r="G60" s="22">
        <v>69.17</v>
      </c>
      <c r="H60" s="10">
        <f t="shared" si="17"/>
        <v>158.41999999999999</v>
      </c>
      <c r="I60" s="10">
        <f t="shared" si="18"/>
        <v>8.06</v>
      </c>
      <c r="J60" s="10">
        <f t="shared" si="19"/>
        <v>166.48</v>
      </c>
      <c r="K60" s="70">
        <v>86878</v>
      </c>
    </row>
    <row r="61" spans="1:11" x14ac:dyDescent="0.3">
      <c r="A61" s="2" t="s">
        <v>169</v>
      </c>
      <c r="B61" s="1" t="s">
        <v>81</v>
      </c>
      <c r="C61" s="59" t="s">
        <v>20</v>
      </c>
      <c r="D61" s="53">
        <v>2</v>
      </c>
      <c r="E61" s="8">
        <v>4.6500000000000004</v>
      </c>
      <c r="F61" s="32">
        <v>3.05</v>
      </c>
      <c r="G61" s="22">
        <v>7.7</v>
      </c>
      <c r="H61" s="10">
        <f t="shared" si="17"/>
        <v>11.19</v>
      </c>
      <c r="I61" s="10">
        <f>TRUNC((F61*D61)*1.2035,2)</f>
        <v>7.34</v>
      </c>
      <c r="J61" s="10">
        <f t="shared" si="19"/>
        <v>18.53</v>
      </c>
      <c r="K61" s="70">
        <v>86884</v>
      </c>
    </row>
    <row r="62" spans="1:11" ht="15.6" x14ac:dyDescent="0.3">
      <c r="A62" s="68" t="s">
        <v>125</v>
      </c>
      <c r="B62" s="51" t="s">
        <v>83</v>
      </c>
      <c r="C62" s="60"/>
      <c r="D62" s="43"/>
      <c r="E62" s="44"/>
      <c r="F62" s="45"/>
      <c r="G62" s="46"/>
      <c r="H62" s="49">
        <f>SUM(H63:H64)</f>
        <v>3591.96</v>
      </c>
      <c r="I62" s="49">
        <f>SUM(I63:I64)</f>
        <v>2960.96</v>
      </c>
      <c r="J62" s="49">
        <f>SUM(J63:J64)</f>
        <v>6552.92</v>
      </c>
      <c r="K62" s="73" t="s">
        <v>9</v>
      </c>
    </row>
    <row r="63" spans="1:11" x14ac:dyDescent="0.3">
      <c r="A63" s="2" t="s">
        <v>170</v>
      </c>
      <c r="B63" s="1" t="s">
        <v>84</v>
      </c>
      <c r="C63" s="59" t="s">
        <v>6</v>
      </c>
      <c r="D63" s="53">
        <v>110</v>
      </c>
      <c r="E63" s="8">
        <v>21.96</v>
      </c>
      <c r="F63" s="32">
        <v>20.23</v>
      </c>
      <c r="G63" s="22">
        <v>42.91</v>
      </c>
      <c r="H63" s="10">
        <f>TRUNC((E63*D63)*1.2035,2)</f>
        <v>2907.17</v>
      </c>
      <c r="I63" s="10">
        <f>TRUNC((F63*D63)*1.2035,2)</f>
        <v>2678.14</v>
      </c>
      <c r="J63" s="10">
        <f>TRUNC((H63+I63),2)</f>
        <v>5585.31</v>
      </c>
      <c r="K63" s="70" t="s">
        <v>44</v>
      </c>
    </row>
    <row r="64" spans="1:11" x14ac:dyDescent="0.3">
      <c r="A64" s="2" t="s">
        <v>171</v>
      </c>
      <c r="B64" s="1" t="s">
        <v>110</v>
      </c>
      <c r="C64" s="59" t="s">
        <v>27</v>
      </c>
      <c r="D64" s="53">
        <v>100</v>
      </c>
      <c r="E64" s="8">
        <v>5.69</v>
      </c>
      <c r="F64" s="32">
        <v>2.35</v>
      </c>
      <c r="G64" s="22">
        <v>8.0399999999999991</v>
      </c>
      <c r="H64" s="10">
        <f>TRUNC((E64*D64)*1.2035,2)</f>
        <v>684.79</v>
      </c>
      <c r="I64" s="10">
        <f>TRUNC((F64*D64)*1.2035,2)</f>
        <v>282.82</v>
      </c>
      <c r="J64" s="10">
        <f>TRUNC((H64+I64),2)</f>
        <v>967.61</v>
      </c>
      <c r="K64" s="70">
        <v>96121</v>
      </c>
    </row>
    <row r="65" spans="1:11" ht="15.6" x14ac:dyDescent="0.3">
      <c r="A65" s="68" t="s">
        <v>126</v>
      </c>
      <c r="B65" s="51" t="s">
        <v>85</v>
      </c>
      <c r="C65" s="60"/>
      <c r="D65" s="43"/>
      <c r="E65" s="44"/>
      <c r="F65" s="45"/>
      <c r="G65" s="46"/>
      <c r="H65" s="49">
        <f>SUM(H66:H67)</f>
        <v>2522.13</v>
      </c>
      <c r="I65" s="49">
        <f>SUM(I66:I67)</f>
        <v>1267.51</v>
      </c>
      <c r="J65" s="49">
        <f>SUM(J66:J67)</f>
        <v>3789.6400000000003</v>
      </c>
      <c r="K65" s="73" t="s">
        <v>9</v>
      </c>
    </row>
    <row r="66" spans="1:11" x14ac:dyDescent="0.3">
      <c r="A66" s="2" t="s">
        <v>172</v>
      </c>
      <c r="B66" s="1" t="s">
        <v>111</v>
      </c>
      <c r="C66" s="59" t="s">
        <v>6</v>
      </c>
      <c r="D66" s="53">
        <v>214.5</v>
      </c>
      <c r="E66" s="8">
        <v>1.1399999999999999</v>
      </c>
      <c r="F66" s="32">
        <v>1.05</v>
      </c>
      <c r="G66" s="22">
        <v>2.19</v>
      </c>
      <c r="H66" s="10">
        <f>TRUNC((E66*D66)*1.2035,2)</f>
        <v>294.29000000000002</v>
      </c>
      <c r="I66" s="10">
        <f t="shared" ref="I66:I67" si="20">TRUNC((F66*D66)*1.2035,2)</f>
        <v>271.05</v>
      </c>
      <c r="J66" s="10">
        <f t="shared" ref="J66:J67" si="21">TRUNC((H66+I66),2)</f>
        <v>565.34</v>
      </c>
      <c r="K66" s="70">
        <v>88415</v>
      </c>
    </row>
    <row r="67" spans="1:11" x14ac:dyDescent="0.3">
      <c r="A67" s="2" t="s">
        <v>173</v>
      </c>
      <c r="B67" s="1" t="s">
        <v>112</v>
      </c>
      <c r="C67" s="59" t="s">
        <v>6</v>
      </c>
      <c r="D67" s="53">
        <v>214.5</v>
      </c>
      <c r="E67" s="8">
        <v>8.6300000000000008</v>
      </c>
      <c r="F67" s="32">
        <v>3.86</v>
      </c>
      <c r="G67" s="22">
        <v>12.49</v>
      </c>
      <c r="H67" s="10">
        <f>TRUNC((E67*D67)*1.2035,2)</f>
        <v>2227.84</v>
      </c>
      <c r="I67" s="10">
        <f t="shared" si="20"/>
        <v>996.46</v>
      </c>
      <c r="J67" s="10">
        <f t="shared" si="21"/>
        <v>3224.3</v>
      </c>
      <c r="K67" s="70">
        <v>88489</v>
      </c>
    </row>
    <row r="68" spans="1:11" ht="15.6" x14ac:dyDescent="0.3">
      <c r="A68" s="68" t="s">
        <v>127</v>
      </c>
      <c r="B68" s="51" t="s">
        <v>86</v>
      </c>
      <c r="C68" s="60"/>
      <c r="D68" s="43"/>
      <c r="E68" s="44"/>
      <c r="F68" s="45"/>
      <c r="G68" s="46"/>
      <c r="H68" s="49">
        <f>SUM(H69:H84)</f>
        <v>7323.42</v>
      </c>
      <c r="I68" s="49">
        <f>SUM(I69:I84)</f>
        <v>4408.2699999999995</v>
      </c>
      <c r="J68" s="49">
        <f>SUM(J69:J84)</f>
        <v>11731.689999999999</v>
      </c>
      <c r="K68" s="73" t="s">
        <v>9</v>
      </c>
    </row>
    <row r="69" spans="1:11" x14ac:dyDescent="0.3">
      <c r="A69" s="2" t="s">
        <v>174</v>
      </c>
      <c r="B69" s="3" t="s">
        <v>88</v>
      </c>
      <c r="C69" s="61" t="s">
        <v>27</v>
      </c>
      <c r="D69" s="6">
        <v>80</v>
      </c>
      <c r="E69" s="8">
        <v>0.95</v>
      </c>
      <c r="F69" s="32">
        <v>4.3899999999999997</v>
      </c>
      <c r="G69" s="22">
        <v>5.34</v>
      </c>
      <c r="H69" s="10">
        <f t="shared" ref="H69:H86" si="22">TRUNC((E69*D69)*1.2035,2)</f>
        <v>91.46</v>
      </c>
      <c r="I69" s="10">
        <f t="shared" ref="I69:I83" si="23">TRUNC((F69*D69)*1.2035,2)</f>
        <v>422.66</v>
      </c>
      <c r="J69" s="10">
        <f t="shared" ref="J69:J86" si="24">TRUNC((H69+I69),2)</f>
        <v>514.12</v>
      </c>
      <c r="K69" s="76">
        <v>90447</v>
      </c>
    </row>
    <row r="70" spans="1:11" x14ac:dyDescent="0.3">
      <c r="A70" s="2" t="s">
        <v>175</v>
      </c>
      <c r="B70" s="3" t="s">
        <v>89</v>
      </c>
      <c r="C70" s="61" t="s">
        <v>5</v>
      </c>
      <c r="D70" s="6">
        <v>39</v>
      </c>
      <c r="E70" s="8">
        <v>0.55000000000000004</v>
      </c>
      <c r="F70" s="32">
        <v>2.62</v>
      </c>
      <c r="G70" s="22">
        <v>3.17</v>
      </c>
      <c r="H70" s="10">
        <f t="shared" si="22"/>
        <v>25.81</v>
      </c>
      <c r="I70" s="10">
        <f t="shared" si="23"/>
        <v>122.97</v>
      </c>
      <c r="J70" s="10">
        <f t="shared" si="24"/>
        <v>148.78</v>
      </c>
      <c r="K70" s="77">
        <v>90456</v>
      </c>
    </row>
    <row r="71" spans="1:11" x14ac:dyDescent="0.3">
      <c r="A71" s="2" t="s">
        <v>176</v>
      </c>
      <c r="B71" s="3" t="s">
        <v>90</v>
      </c>
      <c r="C71" s="61" t="s">
        <v>5</v>
      </c>
      <c r="D71" s="6">
        <v>1</v>
      </c>
      <c r="E71" s="8">
        <v>1.32</v>
      </c>
      <c r="F71" s="32">
        <v>5.92</v>
      </c>
      <c r="G71" s="22">
        <v>7.24</v>
      </c>
      <c r="H71" s="10">
        <f t="shared" si="22"/>
        <v>1.58</v>
      </c>
      <c r="I71" s="10">
        <f t="shared" si="23"/>
        <v>7.12</v>
      </c>
      <c r="J71" s="10">
        <f t="shared" si="24"/>
        <v>8.6999999999999993</v>
      </c>
      <c r="K71" s="77">
        <v>90457</v>
      </c>
    </row>
    <row r="72" spans="1:11" x14ac:dyDescent="0.3">
      <c r="A72" s="2" t="s">
        <v>177</v>
      </c>
      <c r="B72" s="3" t="s">
        <v>91</v>
      </c>
      <c r="C72" s="61" t="s">
        <v>27</v>
      </c>
      <c r="D72" s="6">
        <v>80</v>
      </c>
      <c r="E72" s="8">
        <v>2.59</v>
      </c>
      <c r="F72" s="32">
        <v>7.33</v>
      </c>
      <c r="G72" s="22">
        <v>9.92</v>
      </c>
      <c r="H72" s="10">
        <f t="shared" si="22"/>
        <v>249.36</v>
      </c>
      <c r="I72" s="10">
        <f t="shared" si="23"/>
        <v>705.73</v>
      </c>
      <c r="J72" s="10">
        <f t="shared" si="24"/>
        <v>955.09</v>
      </c>
      <c r="K72" s="77">
        <v>90466</v>
      </c>
    </row>
    <row r="73" spans="1:11" x14ac:dyDescent="0.3">
      <c r="A73" s="2" t="s">
        <v>178</v>
      </c>
      <c r="B73" s="1" t="s">
        <v>92</v>
      </c>
      <c r="C73" s="59" t="s">
        <v>27</v>
      </c>
      <c r="D73" s="53">
        <v>80</v>
      </c>
      <c r="E73" s="8">
        <v>2.71</v>
      </c>
      <c r="F73" s="32">
        <v>4.46</v>
      </c>
      <c r="G73" s="22">
        <v>7.17</v>
      </c>
      <c r="H73" s="10">
        <f t="shared" si="22"/>
        <v>260.91000000000003</v>
      </c>
      <c r="I73" s="10">
        <f t="shared" si="23"/>
        <v>429.4</v>
      </c>
      <c r="J73" s="10">
        <f t="shared" si="24"/>
        <v>690.31</v>
      </c>
      <c r="K73" s="70">
        <v>91854</v>
      </c>
    </row>
    <row r="74" spans="1:11" x14ac:dyDescent="0.3">
      <c r="A74" s="2" t="s">
        <v>179</v>
      </c>
      <c r="B74" s="1" t="s">
        <v>93</v>
      </c>
      <c r="C74" s="59" t="s">
        <v>27</v>
      </c>
      <c r="D74" s="53">
        <v>375</v>
      </c>
      <c r="E74" s="8">
        <v>1.75</v>
      </c>
      <c r="F74" s="32">
        <v>0.92</v>
      </c>
      <c r="G74" s="22">
        <v>2.67</v>
      </c>
      <c r="H74" s="10">
        <f t="shared" si="22"/>
        <v>789.79</v>
      </c>
      <c r="I74" s="10">
        <f t="shared" si="23"/>
        <v>415.2</v>
      </c>
      <c r="J74" s="10">
        <f t="shared" si="24"/>
        <v>1204.99</v>
      </c>
      <c r="K74" s="70">
        <v>91926</v>
      </c>
    </row>
    <row r="75" spans="1:11" x14ac:dyDescent="0.3">
      <c r="A75" s="2" t="s">
        <v>180</v>
      </c>
      <c r="B75" s="1" t="s">
        <v>94</v>
      </c>
      <c r="C75" s="59" t="s">
        <v>20</v>
      </c>
      <c r="D75" s="53">
        <v>1</v>
      </c>
      <c r="E75" s="8">
        <v>211.19</v>
      </c>
      <c r="F75" s="32">
        <v>61.78</v>
      </c>
      <c r="G75" s="22">
        <v>272.97000000000003</v>
      </c>
      <c r="H75" s="10">
        <f t="shared" si="22"/>
        <v>254.16</v>
      </c>
      <c r="I75" s="10">
        <f t="shared" si="23"/>
        <v>74.349999999999994</v>
      </c>
      <c r="J75" s="10">
        <f t="shared" si="24"/>
        <v>328.51</v>
      </c>
      <c r="K75" s="70">
        <v>83463</v>
      </c>
    </row>
    <row r="76" spans="1:11" x14ac:dyDescent="0.3">
      <c r="A76" s="2" t="s">
        <v>181</v>
      </c>
      <c r="B76" s="1" t="s">
        <v>95</v>
      </c>
      <c r="C76" s="59" t="s">
        <v>20</v>
      </c>
      <c r="D76" s="53">
        <v>37</v>
      </c>
      <c r="E76" s="8">
        <v>14.86</v>
      </c>
      <c r="F76" s="32">
        <v>9.5299999999999994</v>
      </c>
      <c r="G76" s="22">
        <v>24.39</v>
      </c>
      <c r="H76" s="10">
        <f t="shared" si="22"/>
        <v>661.7</v>
      </c>
      <c r="I76" s="10">
        <f t="shared" si="23"/>
        <v>424.36</v>
      </c>
      <c r="J76" s="10">
        <f t="shared" si="24"/>
        <v>1086.06</v>
      </c>
      <c r="K76" s="70">
        <v>92000</v>
      </c>
    </row>
    <row r="77" spans="1:11" x14ac:dyDescent="0.3">
      <c r="A77" s="2" t="s">
        <v>182</v>
      </c>
      <c r="B77" s="1" t="s">
        <v>96</v>
      </c>
      <c r="C77" s="59" t="s">
        <v>20</v>
      </c>
      <c r="D77" s="53">
        <v>2</v>
      </c>
      <c r="E77" s="8">
        <v>14.86</v>
      </c>
      <c r="F77" s="32">
        <v>9.5299999999999994</v>
      </c>
      <c r="G77" s="22">
        <v>24.39</v>
      </c>
      <c r="H77" s="10">
        <f t="shared" si="22"/>
        <v>35.76</v>
      </c>
      <c r="I77" s="10">
        <f t="shared" si="23"/>
        <v>22.93</v>
      </c>
      <c r="J77" s="10">
        <f t="shared" si="24"/>
        <v>58.69</v>
      </c>
      <c r="K77" s="70">
        <v>92000</v>
      </c>
    </row>
    <row r="78" spans="1:11" x14ac:dyDescent="0.3">
      <c r="A78" s="2" t="s">
        <v>183</v>
      </c>
      <c r="B78" s="1" t="s">
        <v>97</v>
      </c>
      <c r="C78" s="59" t="s">
        <v>20</v>
      </c>
      <c r="D78" s="53">
        <v>4</v>
      </c>
      <c r="E78" s="8">
        <v>22.16</v>
      </c>
      <c r="F78" s="32">
        <v>14.31</v>
      </c>
      <c r="G78" s="22">
        <v>36.47</v>
      </c>
      <c r="H78" s="10">
        <f t="shared" si="22"/>
        <v>106.67</v>
      </c>
      <c r="I78" s="10">
        <f t="shared" si="23"/>
        <v>68.88</v>
      </c>
      <c r="J78" s="10">
        <f t="shared" si="24"/>
        <v>175.55</v>
      </c>
      <c r="K78" s="70">
        <v>91959</v>
      </c>
    </row>
    <row r="79" spans="1:11" x14ac:dyDescent="0.3">
      <c r="A79" s="2" t="s">
        <v>184</v>
      </c>
      <c r="B79" s="1" t="s">
        <v>98</v>
      </c>
      <c r="C79" s="59" t="s">
        <v>20</v>
      </c>
      <c r="D79" s="53">
        <v>1</v>
      </c>
      <c r="E79" s="8">
        <v>19.93</v>
      </c>
      <c r="F79" s="32">
        <v>14.59</v>
      </c>
      <c r="G79" s="22">
        <v>34.520000000000003</v>
      </c>
      <c r="H79" s="10">
        <f t="shared" si="22"/>
        <v>23.98</v>
      </c>
      <c r="I79" s="10">
        <f t="shared" si="23"/>
        <v>17.55</v>
      </c>
      <c r="J79" s="10">
        <f t="shared" si="24"/>
        <v>41.53</v>
      </c>
      <c r="K79" s="70">
        <v>91956</v>
      </c>
    </row>
    <row r="80" spans="1:11" x14ac:dyDescent="0.3">
      <c r="A80" s="2" t="s">
        <v>185</v>
      </c>
      <c r="B80" s="1" t="s">
        <v>99</v>
      </c>
      <c r="C80" s="59" t="s">
        <v>20</v>
      </c>
      <c r="D80" s="53">
        <v>1</v>
      </c>
      <c r="E80" s="8">
        <v>30.51</v>
      </c>
      <c r="F80" s="32">
        <v>19.399999999999999</v>
      </c>
      <c r="G80" s="22">
        <v>49.91</v>
      </c>
      <c r="H80" s="10">
        <f t="shared" si="22"/>
        <v>36.71</v>
      </c>
      <c r="I80" s="10">
        <f t="shared" si="23"/>
        <v>23.34</v>
      </c>
      <c r="J80" s="10">
        <f t="shared" si="24"/>
        <v>60.05</v>
      </c>
      <c r="K80" s="70">
        <v>91967</v>
      </c>
    </row>
    <row r="81" spans="1:11" x14ac:dyDescent="0.3">
      <c r="A81" s="2" t="s">
        <v>186</v>
      </c>
      <c r="B81" s="1" t="s">
        <v>100</v>
      </c>
      <c r="C81" s="59" t="s">
        <v>20</v>
      </c>
      <c r="D81" s="53">
        <v>9</v>
      </c>
      <c r="E81" s="8">
        <v>8.7799999999999994</v>
      </c>
      <c r="F81" s="32">
        <v>1.06</v>
      </c>
      <c r="G81" s="22">
        <v>9.84</v>
      </c>
      <c r="H81" s="10">
        <f t="shared" si="22"/>
        <v>95.1</v>
      </c>
      <c r="I81" s="10">
        <f t="shared" si="23"/>
        <v>11.48</v>
      </c>
      <c r="J81" s="10">
        <f t="shared" si="24"/>
        <v>106.58</v>
      </c>
      <c r="K81" s="70">
        <v>93653</v>
      </c>
    </row>
    <row r="82" spans="1:11" x14ac:dyDescent="0.3">
      <c r="A82" s="2" t="s">
        <v>187</v>
      </c>
      <c r="B82" s="1" t="s">
        <v>101</v>
      </c>
      <c r="C82" s="59" t="s">
        <v>20</v>
      </c>
      <c r="D82" s="53">
        <v>1</v>
      </c>
      <c r="E82" s="8">
        <v>49.84</v>
      </c>
      <c r="F82" s="32">
        <v>7.8</v>
      </c>
      <c r="G82" s="22">
        <v>57.64</v>
      </c>
      <c r="H82" s="10">
        <f t="shared" si="22"/>
        <v>59.98</v>
      </c>
      <c r="I82" s="10">
        <f t="shared" si="23"/>
        <v>9.3800000000000008</v>
      </c>
      <c r="J82" s="10">
        <f t="shared" si="24"/>
        <v>69.36</v>
      </c>
      <c r="K82" s="70">
        <v>96985</v>
      </c>
    </row>
    <row r="83" spans="1:11" x14ac:dyDescent="0.3">
      <c r="A83" s="2" t="s">
        <v>188</v>
      </c>
      <c r="B83" s="1" t="s">
        <v>102</v>
      </c>
      <c r="C83" s="59" t="s">
        <v>20</v>
      </c>
      <c r="D83" s="53">
        <v>37</v>
      </c>
      <c r="E83" s="8">
        <v>103.53</v>
      </c>
      <c r="F83" s="32">
        <v>36.96</v>
      </c>
      <c r="G83" s="22">
        <v>140.49</v>
      </c>
      <c r="H83" s="10">
        <f t="shared" si="22"/>
        <v>4610.13</v>
      </c>
      <c r="I83" s="10">
        <f t="shared" si="23"/>
        <v>1645.81</v>
      </c>
      <c r="J83" s="10">
        <f t="shared" si="24"/>
        <v>6255.94</v>
      </c>
      <c r="K83" s="74" t="s">
        <v>87</v>
      </c>
    </row>
    <row r="84" spans="1:11" x14ac:dyDescent="0.3">
      <c r="A84" s="2" t="s">
        <v>189</v>
      </c>
      <c r="B84" s="1" t="s">
        <v>103</v>
      </c>
      <c r="C84" s="59" t="s">
        <v>5</v>
      </c>
      <c r="D84" s="53">
        <v>1</v>
      </c>
      <c r="E84" s="8">
        <v>16.89</v>
      </c>
      <c r="F84" s="32">
        <v>5.91</v>
      </c>
      <c r="G84" s="22">
        <v>22.8</v>
      </c>
      <c r="H84" s="10">
        <f t="shared" si="22"/>
        <v>20.32</v>
      </c>
      <c r="I84" s="10">
        <f>TRUNC((F84*D84)*1.2035,2)</f>
        <v>7.11</v>
      </c>
      <c r="J84" s="10">
        <f t="shared" si="24"/>
        <v>27.43</v>
      </c>
      <c r="K84" s="70">
        <v>98111</v>
      </c>
    </row>
    <row r="85" spans="1:11" ht="15.6" x14ac:dyDescent="0.3">
      <c r="A85" s="68" t="s">
        <v>128</v>
      </c>
      <c r="B85" s="51" t="s">
        <v>113</v>
      </c>
      <c r="C85" s="62"/>
      <c r="D85" s="42"/>
      <c r="E85" s="44"/>
      <c r="F85" s="45"/>
      <c r="G85" s="46"/>
      <c r="H85" s="49">
        <f>SUM(H86)</f>
        <v>565.66</v>
      </c>
      <c r="I85" s="49">
        <f>SUM(I86)</f>
        <v>38.36</v>
      </c>
      <c r="J85" s="49">
        <f>SUM(J86)</f>
        <v>604.02</v>
      </c>
      <c r="K85" s="71"/>
    </row>
    <row r="86" spans="1:11" x14ac:dyDescent="0.3">
      <c r="A86" s="2" t="s">
        <v>190</v>
      </c>
      <c r="B86" s="1" t="s">
        <v>114</v>
      </c>
      <c r="C86" s="59" t="s">
        <v>5</v>
      </c>
      <c r="D86" s="53">
        <v>2</v>
      </c>
      <c r="E86" s="8">
        <v>235.01</v>
      </c>
      <c r="F86" s="32">
        <v>15.94</v>
      </c>
      <c r="G86" s="22">
        <v>250.95</v>
      </c>
      <c r="H86" s="10">
        <f t="shared" si="22"/>
        <v>565.66</v>
      </c>
      <c r="I86" s="10">
        <f t="shared" ref="I86" si="25">TRUNC((F86*D86)*1.2035,2)</f>
        <v>38.36</v>
      </c>
      <c r="J86" s="10">
        <f t="shared" si="24"/>
        <v>604.02</v>
      </c>
      <c r="K86" s="74" t="s">
        <v>201</v>
      </c>
    </row>
    <row r="87" spans="1:11" ht="15.6" x14ac:dyDescent="0.3">
      <c r="A87" s="52"/>
      <c r="B87" s="64" t="s">
        <v>4</v>
      </c>
      <c r="C87" s="63"/>
      <c r="D87" s="47"/>
      <c r="E87" s="48"/>
      <c r="F87" s="48"/>
      <c r="G87" s="48"/>
      <c r="H87" s="50">
        <f>SUM(H11+H23+H26+H30+H36+H41+H46+H49+H51+H62+H65+H68+H85)</f>
        <v>36282.74</v>
      </c>
      <c r="I87" s="50">
        <f>SUM(I11+I23+I26+I30+I36+I41+I46+I49+I51+I62+I65+I68+I85)</f>
        <v>17453.34</v>
      </c>
      <c r="J87" s="50">
        <f>SUM(H87+I87)</f>
        <v>53736.08</v>
      </c>
      <c r="K87" s="78"/>
    </row>
    <row r="88" spans="1:11" x14ac:dyDescent="0.3">
      <c r="A88" s="4"/>
      <c r="B88" s="7"/>
      <c r="C88" s="4"/>
      <c r="D88" s="4"/>
      <c r="E88" s="4"/>
      <c r="F88" s="4"/>
      <c r="G88" s="4"/>
      <c r="H88" s="23"/>
      <c r="I88" s="24"/>
      <c r="J88" s="25"/>
      <c r="K88" s="26"/>
    </row>
    <row r="89" spans="1:11" x14ac:dyDescent="0.3">
      <c r="A89" s="4"/>
      <c r="B89" s="7"/>
      <c r="C89" s="4"/>
      <c r="D89" s="4"/>
      <c r="E89" s="4"/>
      <c r="F89" s="4"/>
      <c r="G89" s="4"/>
      <c r="H89" s="23"/>
      <c r="I89" s="24"/>
      <c r="J89" s="25"/>
      <c r="K89" s="26"/>
    </row>
    <row r="90" spans="1:11" x14ac:dyDescent="0.3">
      <c r="A90" s="4"/>
      <c r="B90" s="7"/>
      <c r="C90" s="4"/>
      <c r="D90" s="4"/>
      <c r="E90" s="4"/>
      <c r="F90" s="4"/>
      <c r="G90" s="4"/>
      <c r="H90" s="23"/>
      <c r="I90" s="24"/>
      <c r="J90" s="25"/>
      <c r="K90" s="26"/>
    </row>
    <row r="91" spans="1:11" x14ac:dyDescent="0.3">
      <c r="A91" s="4"/>
      <c r="B91" s="7"/>
      <c r="C91" s="4"/>
      <c r="D91" s="4"/>
      <c r="E91" s="4"/>
      <c r="F91" s="4"/>
      <c r="G91" s="4"/>
      <c r="H91" s="23"/>
      <c r="I91" s="24"/>
      <c r="J91" s="25"/>
      <c r="K91" s="26"/>
    </row>
    <row r="92" spans="1:11" x14ac:dyDescent="0.3">
      <c r="A92" s="4"/>
      <c r="B92" s="7"/>
      <c r="C92" s="4"/>
      <c r="D92" s="4"/>
      <c r="E92" s="4"/>
      <c r="F92" s="4"/>
      <c r="G92" s="4"/>
      <c r="H92" s="23"/>
      <c r="I92" s="24"/>
      <c r="J92" s="25"/>
      <c r="K92" s="26"/>
    </row>
    <row r="93" spans="1:11" x14ac:dyDescent="0.3">
      <c r="A93" s="4"/>
      <c r="B93" s="7" t="s">
        <v>35</v>
      </c>
      <c r="C93" s="4"/>
      <c r="D93" s="4"/>
      <c r="E93" s="4"/>
      <c r="F93" s="4"/>
      <c r="G93" s="4"/>
      <c r="H93" s="23"/>
      <c r="I93" s="24"/>
      <c r="J93" s="25"/>
      <c r="K93" s="26"/>
    </row>
    <row r="94" spans="1:11" s="4" customFormat="1" x14ac:dyDescent="0.3">
      <c r="B94" s="35"/>
      <c r="C94" s="35"/>
      <c r="D94" s="27"/>
      <c r="E94" s="27"/>
      <c r="F94" s="27"/>
    </row>
    <row r="95" spans="1:11" s="4" customFormat="1" x14ac:dyDescent="0.3">
      <c r="B95" s="36" t="s">
        <v>37</v>
      </c>
      <c r="C95" s="35"/>
      <c r="D95" s="27"/>
      <c r="E95" s="27"/>
      <c r="F95" s="27"/>
    </row>
    <row r="96" spans="1:11" s="4" customFormat="1" x14ac:dyDescent="0.3">
      <c r="B96" s="36" t="s">
        <v>109</v>
      </c>
      <c r="C96" s="35"/>
      <c r="D96" s="27"/>
      <c r="E96" s="27"/>
      <c r="F96" s="27"/>
    </row>
    <row r="97" spans="1:9" s="4" customFormat="1" x14ac:dyDescent="0.3">
      <c r="B97" s="36" t="s">
        <v>41</v>
      </c>
      <c r="C97" s="35"/>
      <c r="D97" s="27"/>
      <c r="E97" s="27"/>
      <c r="F97" s="27"/>
    </row>
    <row r="98" spans="1:9" x14ac:dyDescent="0.3">
      <c r="A98" s="4"/>
      <c r="B98" s="36" t="s">
        <v>36</v>
      </c>
      <c r="C98" s="19"/>
      <c r="D98" s="19"/>
      <c r="E98" s="19"/>
      <c r="I98" s="4"/>
    </row>
    <row r="99" spans="1:9" x14ac:dyDescent="0.3">
      <c r="A99" s="4"/>
      <c r="B99" s="20"/>
      <c r="C99" s="19"/>
      <c r="D99" s="19"/>
      <c r="E99" s="19"/>
      <c r="I99" s="4"/>
    </row>
    <row r="100" spans="1:9" x14ac:dyDescent="0.3">
      <c r="A100" s="4"/>
      <c r="B100" s="20" t="s">
        <v>38</v>
      </c>
      <c r="C100" s="19"/>
      <c r="D100" s="19"/>
      <c r="E100" s="19"/>
      <c r="I100" s="4"/>
    </row>
    <row r="101" spans="1:9" x14ac:dyDescent="0.3">
      <c r="A101" s="4"/>
      <c r="B101" s="20" t="s">
        <v>39</v>
      </c>
      <c r="C101" s="19"/>
      <c r="D101" s="19"/>
      <c r="E101" s="19"/>
      <c r="I101" s="4"/>
    </row>
    <row r="102" spans="1:9" x14ac:dyDescent="0.3">
      <c r="A102" s="4"/>
      <c r="B102" s="20" t="s">
        <v>40</v>
      </c>
      <c r="C102" s="19"/>
      <c r="D102" s="19"/>
      <c r="E102" s="19"/>
      <c r="I102" s="4"/>
    </row>
    <row r="103" spans="1:9" x14ac:dyDescent="0.3">
      <c r="A103" s="4"/>
      <c r="B103" s="20"/>
      <c r="C103" s="19"/>
      <c r="D103" s="19"/>
      <c r="E103" s="19"/>
      <c r="I103" s="4"/>
    </row>
    <row r="104" spans="1:9" x14ac:dyDescent="0.3">
      <c r="A104" s="4"/>
      <c r="B104" s="20" t="s">
        <v>117</v>
      </c>
      <c r="C104" s="19"/>
      <c r="D104" s="19"/>
      <c r="E104" s="19"/>
      <c r="I104" s="4"/>
    </row>
    <row r="105" spans="1:9" x14ac:dyDescent="0.3">
      <c r="A105" s="4"/>
      <c r="B105" s="36" t="s">
        <v>115</v>
      </c>
      <c r="C105" s="19"/>
      <c r="D105" s="19"/>
      <c r="E105" s="19"/>
      <c r="I105" s="4"/>
    </row>
    <row r="106" spans="1:9" x14ac:dyDescent="0.3">
      <c r="A106" s="4"/>
      <c r="B106" s="36" t="s">
        <v>116</v>
      </c>
      <c r="C106" s="19"/>
      <c r="D106" s="19"/>
      <c r="E106" s="19"/>
      <c r="I106" s="4"/>
    </row>
    <row r="107" spans="1:9" x14ac:dyDescent="0.3">
      <c r="A107" s="4"/>
      <c r="B107" s="20"/>
      <c r="C107" s="19"/>
      <c r="D107" s="19"/>
      <c r="E107" s="19"/>
      <c r="I107" s="4"/>
    </row>
    <row r="108" spans="1:9" x14ac:dyDescent="0.3">
      <c r="A108" s="4"/>
      <c r="B108" s="20"/>
      <c r="C108" s="19"/>
      <c r="D108" s="19"/>
      <c r="E108" s="19"/>
      <c r="I108" s="4"/>
    </row>
    <row r="109" spans="1:9" x14ac:dyDescent="0.3">
      <c r="A109" s="4"/>
      <c r="B109" s="36" t="s">
        <v>15</v>
      </c>
      <c r="C109" s="19"/>
      <c r="D109" s="19"/>
      <c r="E109" s="19"/>
      <c r="I109" s="4"/>
    </row>
    <row r="110" spans="1:9" x14ac:dyDescent="0.3">
      <c r="A110" s="4"/>
      <c r="B110" s="36" t="s">
        <v>16</v>
      </c>
      <c r="C110" s="19"/>
      <c r="D110" s="19"/>
      <c r="E110" s="19"/>
      <c r="I110" s="4"/>
    </row>
    <row r="111" spans="1:9" x14ac:dyDescent="0.3">
      <c r="A111" s="4"/>
      <c r="B111" s="36" t="s">
        <v>119</v>
      </c>
      <c r="C111" s="19"/>
      <c r="D111" s="19"/>
      <c r="E111" s="19"/>
      <c r="I111" s="4"/>
    </row>
    <row r="112" spans="1:9" x14ac:dyDescent="0.3">
      <c r="A112" s="4"/>
      <c r="B112" s="20"/>
      <c r="C112" s="19"/>
      <c r="D112" s="19"/>
      <c r="E112" s="19"/>
      <c r="I112" s="4"/>
    </row>
    <row r="113" spans="1:9" x14ac:dyDescent="0.3">
      <c r="A113" s="4"/>
      <c r="B113" s="20"/>
      <c r="C113" s="19"/>
      <c r="D113" s="19"/>
      <c r="E113" s="19"/>
      <c r="I113" s="4"/>
    </row>
    <row r="114" spans="1:9" x14ac:dyDescent="0.3">
      <c r="A114" s="4"/>
      <c r="B114" s="20"/>
      <c r="C114" s="19"/>
      <c r="D114" s="19"/>
      <c r="E114" s="19"/>
      <c r="I114" s="4"/>
    </row>
    <row r="115" spans="1:9" x14ac:dyDescent="0.3">
      <c r="A115" s="4"/>
      <c r="B115" s="19" t="s">
        <v>120</v>
      </c>
      <c r="C115" s="19"/>
      <c r="D115" s="19"/>
      <c r="E115" s="19"/>
      <c r="I115" s="4"/>
    </row>
    <row r="116" spans="1:9" x14ac:dyDescent="0.3">
      <c r="A116" s="4"/>
      <c r="B116" s="20"/>
      <c r="C116" s="19"/>
      <c r="D116" s="19"/>
      <c r="E116" s="19"/>
      <c r="I116" s="4"/>
    </row>
    <row r="117" spans="1:9" x14ac:dyDescent="0.3">
      <c r="A117" s="4"/>
      <c r="B117" s="66"/>
      <c r="C117" s="19"/>
      <c r="D117" s="19"/>
      <c r="E117" s="19"/>
      <c r="I117" s="4"/>
    </row>
    <row r="118" spans="1:9" x14ac:dyDescent="0.3">
      <c r="I118" s="4"/>
    </row>
    <row r="119" spans="1:9" x14ac:dyDescent="0.3">
      <c r="I119" s="4"/>
    </row>
    <row r="120" spans="1:9" x14ac:dyDescent="0.3">
      <c r="I120" s="4"/>
    </row>
    <row r="121" spans="1:9" x14ac:dyDescent="0.3">
      <c r="I121" s="4"/>
    </row>
    <row r="122" spans="1:9" x14ac:dyDescent="0.3">
      <c r="I122" s="4"/>
    </row>
    <row r="123" spans="1:9" x14ac:dyDescent="0.3">
      <c r="I123" s="4"/>
    </row>
    <row r="124" spans="1:9" x14ac:dyDescent="0.3">
      <c r="I124" s="4"/>
    </row>
    <row r="125" spans="1:9" x14ac:dyDescent="0.3">
      <c r="I125" s="4"/>
    </row>
    <row r="126" spans="1:9" x14ac:dyDescent="0.3">
      <c r="I126" s="4"/>
    </row>
    <row r="127" spans="1:9" x14ac:dyDescent="0.3">
      <c r="I127" s="4"/>
    </row>
    <row r="128" spans="1:9" x14ac:dyDescent="0.3">
      <c r="I128" s="4"/>
    </row>
    <row r="129" spans="9:9" x14ac:dyDescent="0.3">
      <c r="I129" s="4"/>
    </row>
    <row r="130" spans="9:9" x14ac:dyDescent="0.3">
      <c r="I130" s="4"/>
    </row>
    <row r="131" spans="9:9" x14ac:dyDescent="0.3">
      <c r="I131" s="4"/>
    </row>
    <row r="132" spans="9:9" x14ac:dyDescent="0.3">
      <c r="I132" s="4"/>
    </row>
    <row r="133" spans="9:9" x14ac:dyDescent="0.3">
      <c r="I133" s="4"/>
    </row>
    <row r="134" spans="9:9" x14ac:dyDescent="0.3">
      <c r="I134" s="4"/>
    </row>
    <row r="135" spans="9:9" x14ac:dyDescent="0.3">
      <c r="I135" s="4"/>
    </row>
    <row r="136" spans="9:9" x14ac:dyDescent="0.3">
      <c r="I136" s="4"/>
    </row>
    <row r="137" spans="9:9" x14ac:dyDescent="0.3">
      <c r="I137" s="4"/>
    </row>
    <row r="138" spans="9:9" x14ac:dyDescent="0.3">
      <c r="I138" s="4"/>
    </row>
    <row r="139" spans="9:9" x14ac:dyDescent="0.3">
      <c r="I139" s="4"/>
    </row>
    <row r="140" spans="9:9" x14ac:dyDescent="0.3">
      <c r="I140" s="4"/>
    </row>
    <row r="141" spans="9:9" x14ac:dyDescent="0.3">
      <c r="I141" s="4"/>
    </row>
    <row r="142" spans="9:9" x14ac:dyDescent="0.3">
      <c r="I142" s="4"/>
    </row>
    <row r="143" spans="9:9" x14ac:dyDescent="0.3">
      <c r="I143" s="4"/>
    </row>
    <row r="144" spans="9:9" x14ac:dyDescent="0.3">
      <c r="I144" s="4"/>
    </row>
    <row r="145" spans="9:9" x14ac:dyDescent="0.3">
      <c r="I145" s="4"/>
    </row>
    <row r="146" spans="9:9" x14ac:dyDescent="0.3">
      <c r="I146" s="4"/>
    </row>
    <row r="147" spans="9:9" x14ac:dyDescent="0.3">
      <c r="I147" s="4"/>
    </row>
    <row r="148" spans="9:9" x14ac:dyDescent="0.3">
      <c r="I148" s="4"/>
    </row>
    <row r="149" spans="9:9" x14ac:dyDescent="0.3">
      <c r="I149" s="4"/>
    </row>
    <row r="150" spans="9:9" x14ac:dyDescent="0.3">
      <c r="I150" s="4"/>
    </row>
    <row r="151" spans="9:9" x14ac:dyDescent="0.3">
      <c r="I151" s="4"/>
    </row>
    <row r="152" spans="9:9" x14ac:dyDescent="0.3">
      <c r="I152" s="4"/>
    </row>
    <row r="153" spans="9:9" x14ac:dyDescent="0.3">
      <c r="I153" s="4"/>
    </row>
    <row r="154" spans="9:9" x14ac:dyDescent="0.3">
      <c r="I154" s="4"/>
    </row>
    <row r="155" spans="9:9" x14ac:dyDescent="0.3">
      <c r="I155" s="4"/>
    </row>
    <row r="156" spans="9:9" x14ac:dyDescent="0.3">
      <c r="I156" s="4"/>
    </row>
    <row r="157" spans="9:9" x14ac:dyDescent="0.3">
      <c r="I157" s="4"/>
    </row>
    <row r="158" spans="9:9" x14ac:dyDescent="0.3">
      <c r="I158" s="4"/>
    </row>
    <row r="159" spans="9:9" x14ac:dyDescent="0.3">
      <c r="I159" s="4"/>
    </row>
    <row r="160" spans="9:9" x14ac:dyDescent="0.3">
      <c r="I160" s="4"/>
    </row>
    <row r="161" spans="9:9" x14ac:dyDescent="0.3">
      <c r="I161" s="4"/>
    </row>
    <row r="162" spans="9:9" x14ac:dyDescent="0.3">
      <c r="I162" s="4"/>
    </row>
    <row r="163" spans="9:9" x14ac:dyDescent="0.3">
      <c r="I163" s="4"/>
    </row>
    <row r="164" spans="9:9" x14ac:dyDescent="0.3">
      <c r="I164" s="4"/>
    </row>
    <row r="165" spans="9:9" x14ac:dyDescent="0.3">
      <c r="I165" s="4"/>
    </row>
    <row r="166" spans="9:9" x14ac:dyDescent="0.3">
      <c r="I166" s="4"/>
    </row>
    <row r="167" spans="9:9" x14ac:dyDescent="0.3">
      <c r="I167" s="4"/>
    </row>
    <row r="168" spans="9:9" x14ac:dyDescent="0.3">
      <c r="I168" s="4"/>
    </row>
    <row r="169" spans="9:9" x14ac:dyDescent="0.3">
      <c r="I169" s="4"/>
    </row>
    <row r="170" spans="9:9" x14ac:dyDescent="0.3">
      <c r="I170" s="4"/>
    </row>
    <row r="171" spans="9:9" x14ac:dyDescent="0.3">
      <c r="I171" s="4"/>
    </row>
    <row r="172" spans="9:9" x14ac:dyDescent="0.3">
      <c r="I172" s="4"/>
    </row>
    <row r="173" spans="9:9" x14ac:dyDescent="0.3">
      <c r="I173" s="4"/>
    </row>
    <row r="174" spans="9:9" x14ac:dyDescent="0.3">
      <c r="I174" s="4"/>
    </row>
    <row r="175" spans="9:9" x14ac:dyDescent="0.3">
      <c r="I175" s="4"/>
    </row>
    <row r="176" spans="9:9" x14ac:dyDescent="0.3">
      <c r="I176" s="4"/>
    </row>
    <row r="177" spans="9:9" x14ac:dyDescent="0.3">
      <c r="I177" s="4"/>
    </row>
    <row r="178" spans="9:9" x14ac:dyDescent="0.3">
      <c r="I178" s="4"/>
    </row>
    <row r="179" spans="9:9" x14ac:dyDescent="0.3">
      <c r="I179" s="4"/>
    </row>
    <row r="180" spans="9:9" x14ac:dyDescent="0.3">
      <c r="I180" s="4"/>
    </row>
    <row r="181" spans="9:9" x14ac:dyDescent="0.3">
      <c r="I181" s="4"/>
    </row>
    <row r="182" spans="9:9" x14ac:dyDescent="0.3">
      <c r="I182" s="4"/>
    </row>
    <row r="183" spans="9:9" x14ac:dyDescent="0.3">
      <c r="I183" s="4"/>
    </row>
    <row r="184" spans="9:9" x14ac:dyDescent="0.3">
      <c r="I184" s="4"/>
    </row>
    <row r="185" spans="9:9" x14ac:dyDescent="0.3">
      <c r="I185" s="4"/>
    </row>
    <row r="186" spans="9:9" x14ac:dyDescent="0.3">
      <c r="I186" s="4"/>
    </row>
    <row r="187" spans="9:9" x14ac:dyDescent="0.3">
      <c r="I187" s="4"/>
    </row>
    <row r="188" spans="9:9" x14ac:dyDescent="0.3">
      <c r="I188" s="4"/>
    </row>
    <row r="189" spans="9:9" x14ac:dyDescent="0.3">
      <c r="I189" s="4"/>
    </row>
    <row r="190" spans="9:9" x14ac:dyDescent="0.3">
      <c r="I190" s="4"/>
    </row>
    <row r="191" spans="9:9" x14ac:dyDescent="0.3">
      <c r="I191" s="4"/>
    </row>
    <row r="192" spans="9:9" x14ac:dyDescent="0.3">
      <c r="I192" s="4"/>
    </row>
    <row r="193" spans="9:9" x14ac:dyDescent="0.3">
      <c r="I193" s="4"/>
    </row>
    <row r="194" spans="9:9" x14ac:dyDescent="0.3">
      <c r="I194" s="4"/>
    </row>
    <row r="195" spans="9:9" x14ac:dyDescent="0.3">
      <c r="I195" s="4"/>
    </row>
    <row r="196" spans="9:9" x14ac:dyDescent="0.3">
      <c r="I196" s="4"/>
    </row>
    <row r="197" spans="9:9" x14ac:dyDescent="0.3">
      <c r="I197" s="4"/>
    </row>
    <row r="198" spans="9:9" x14ac:dyDescent="0.3">
      <c r="I198" s="4"/>
    </row>
    <row r="199" spans="9:9" x14ac:dyDescent="0.3">
      <c r="I199" s="4"/>
    </row>
    <row r="200" spans="9:9" x14ac:dyDescent="0.3">
      <c r="I200" s="4"/>
    </row>
    <row r="201" spans="9:9" x14ac:dyDescent="0.3">
      <c r="I201" s="4"/>
    </row>
    <row r="202" spans="9:9" x14ac:dyDescent="0.3">
      <c r="I202" s="4"/>
    </row>
    <row r="203" spans="9:9" x14ac:dyDescent="0.3">
      <c r="I203" s="4"/>
    </row>
    <row r="204" spans="9:9" x14ac:dyDescent="0.3">
      <c r="I204" s="4"/>
    </row>
    <row r="205" spans="9:9" x14ac:dyDescent="0.3">
      <c r="I205" s="4"/>
    </row>
    <row r="206" spans="9:9" x14ac:dyDescent="0.3">
      <c r="I206" s="4"/>
    </row>
    <row r="207" spans="9:9" x14ac:dyDescent="0.3">
      <c r="I207" s="4"/>
    </row>
    <row r="208" spans="9:9" x14ac:dyDescent="0.3">
      <c r="I208" s="4"/>
    </row>
    <row r="209" spans="9:9" x14ac:dyDescent="0.3">
      <c r="I209" s="4"/>
    </row>
    <row r="210" spans="9:9" x14ac:dyDescent="0.3">
      <c r="I210" s="4"/>
    </row>
    <row r="211" spans="9:9" x14ac:dyDescent="0.3">
      <c r="I211" s="4"/>
    </row>
    <row r="212" spans="9:9" x14ac:dyDescent="0.3">
      <c r="I212" s="4"/>
    </row>
    <row r="213" spans="9:9" x14ac:dyDescent="0.3">
      <c r="I213" s="4"/>
    </row>
    <row r="214" spans="9:9" x14ac:dyDescent="0.3">
      <c r="I214" s="4"/>
    </row>
    <row r="215" spans="9:9" x14ac:dyDescent="0.3">
      <c r="I215" s="4"/>
    </row>
    <row r="216" spans="9:9" x14ac:dyDescent="0.3">
      <c r="I216" s="4"/>
    </row>
    <row r="217" spans="9:9" x14ac:dyDescent="0.3">
      <c r="I217" s="4"/>
    </row>
    <row r="218" spans="9:9" x14ac:dyDescent="0.3">
      <c r="I218" s="4"/>
    </row>
    <row r="219" spans="9:9" x14ac:dyDescent="0.3">
      <c r="I219" s="4"/>
    </row>
    <row r="220" spans="9:9" x14ac:dyDescent="0.3">
      <c r="I220" s="4"/>
    </row>
    <row r="221" spans="9:9" x14ac:dyDescent="0.3">
      <c r="I221" s="4"/>
    </row>
    <row r="222" spans="9:9" x14ac:dyDescent="0.3">
      <c r="I222" s="4"/>
    </row>
    <row r="223" spans="9:9" x14ac:dyDescent="0.3">
      <c r="I223" s="4"/>
    </row>
    <row r="224" spans="9:9" x14ac:dyDescent="0.3">
      <c r="I224" s="4"/>
    </row>
    <row r="225" spans="9:9" x14ac:dyDescent="0.3">
      <c r="I225" s="4"/>
    </row>
    <row r="226" spans="9:9" x14ac:dyDescent="0.3">
      <c r="I226" s="4"/>
    </row>
    <row r="227" spans="9:9" x14ac:dyDescent="0.3">
      <c r="I227" s="4"/>
    </row>
    <row r="228" spans="9:9" x14ac:dyDescent="0.3">
      <c r="I228" s="4"/>
    </row>
    <row r="229" spans="9:9" x14ac:dyDescent="0.3">
      <c r="I229" s="4"/>
    </row>
    <row r="230" spans="9:9" x14ac:dyDescent="0.3">
      <c r="I230" s="4"/>
    </row>
    <row r="231" spans="9:9" x14ac:dyDescent="0.3">
      <c r="I231" s="4"/>
    </row>
    <row r="232" spans="9:9" x14ac:dyDescent="0.3">
      <c r="I232" s="4"/>
    </row>
    <row r="233" spans="9:9" x14ac:dyDescent="0.3">
      <c r="I233" s="4"/>
    </row>
    <row r="234" spans="9:9" x14ac:dyDescent="0.3">
      <c r="I234" s="4"/>
    </row>
    <row r="235" spans="9:9" x14ac:dyDescent="0.3">
      <c r="I235" s="4"/>
    </row>
    <row r="236" spans="9:9" x14ac:dyDescent="0.3">
      <c r="I236" s="4"/>
    </row>
    <row r="237" spans="9:9" x14ac:dyDescent="0.3">
      <c r="I237" s="4"/>
    </row>
    <row r="238" spans="9:9" x14ac:dyDescent="0.3">
      <c r="I238" s="4"/>
    </row>
    <row r="239" spans="9:9" x14ac:dyDescent="0.3">
      <c r="I239" s="4"/>
    </row>
    <row r="240" spans="9:9" x14ac:dyDescent="0.3">
      <c r="I240" s="4"/>
    </row>
    <row r="241" spans="9:9" x14ac:dyDescent="0.3">
      <c r="I241" s="4"/>
    </row>
    <row r="242" spans="9:9" x14ac:dyDescent="0.3">
      <c r="I242" s="4"/>
    </row>
    <row r="243" spans="9:9" x14ac:dyDescent="0.3">
      <c r="I243" s="4"/>
    </row>
    <row r="244" spans="9:9" x14ac:dyDescent="0.3">
      <c r="I244" s="4"/>
    </row>
    <row r="245" spans="9:9" x14ac:dyDescent="0.3">
      <c r="I245" s="4"/>
    </row>
    <row r="246" spans="9:9" x14ac:dyDescent="0.3">
      <c r="I246" s="4"/>
    </row>
    <row r="247" spans="9:9" x14ac:dyDescent="0.3">
      <c r="I247" s="4"/>
    </row>
    <row r="248" spans="9:9" x14ac:dyDescent="0.3">
      <c r="I248" s="4"/>
    </row>
    <row r="249" spans="9:9" x14ac:dyDescent="0.3">
      <c r="I249" s="4"/>
    </row>
    <row r="250" spans="9:9" x14ac:dyDescent="0.3">
      <c r="I250" s="4"/>
    </row>
    <row r="251" spans="9:9" x14ac:dyDescent="0.3">
      <c r="I251" s="4"/>
    </row>
    <row r="252" spans="9:9" x14ac:dyDescent="0.3">
      <c r="I252" s="4"/>
    </row>
    <row r="253" spans="9:9" x14ac:dyDescent="0.3">
      <c r="I253" s="4"/>
    </row>
    <row r="254" spans="9:9" x14ac:dyDescent="0.3">
      <c r="I254" s="4"/>
    </row>
    <row r="255" spans="9:9" x14ac:dyDescent="0.3">
      <c r="I255" s="4"/>
    </row>
    <row r="256" spans="9:9" x14ac:dyDescent="0.3">
      <c r="I256" s="4"/>
    </row>
    <row r="257" spans="9:9" x14ac:dyDescent="0.3">
      <c r="I257" s="4"/>
    </row>
    <row r="258" spans="9:9" x14ac:dyDescent="0.3">
      <c r="I258" s="4"/>
    </row>
    <row r="259" spans="9:9" x14ac:dyDescent="0.3">
      <c r="I259" s="4"/>
    </row>
    <row r="260" spans="9:9" x14ac:dyDescent="0.3">
      <c r="I260" s="4"/>
    </row>
    <row r="261" spans="9:9" x14ac:dyDescent="0.3">
      <c r="I261" s="4"/>
    </row>
    <row r="262" spans="9:9" x14ac:dyDescent="0.3">
      <c r="I262" s="4"/>
    </row>
    <row r="263" spans="9:9" x14ac:dyDescent="0.3">
      <c r="I263" s="4"/>
    </row>
    <row r="264" spans="9:9" x14ac:dyDescent="0.3">
      <c r="I264" s="4"/>
    </row>
    <row r="265" spans="9:9" x14ac:dyDescent="0.3">
      <c r="I265" s="4"/>
    </row>
    <row r="266" spans="9:9" x14ac:dyDescent="0.3">
      <c r="I266" s="4"/>
    </row>
  </sheetData>
  <mergeCells count="2">
    <mergeCell ref="E9:G9"/>
    <mergeCell ref="H9:J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0" orientation="landscape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4"/>
  <sheetViews>
    <sheetView tabSelected="1" workbookViewId="0">
      <selection activeCell="B35" sqref="B35"/>
    </sheetView>
  </sheetViews>
  <sheetFormatPr defaultRowHeight="14.4" x14ac:dyDescent="0.3"/>
  <cols>
    <col min="1" max="1" width="7" customWidth="1"/>
    <col min="2" max="2" width="89" customWidth="1"/>
  </cols>
  <sheetData>
    <row r="2" spans="1:5" ht="15.6" x14ac:dyDescent="0.3">
      <c r="B2" s="21" t="s">
        <v>18</v>
      </c>
    </row>
    <row r="3" spans="1:5" ht="15.6" x14ac:dyDescent="0.3">
      <c r="B3" s="21"/>
    </row>
    <row r="4" spans="1:5" x14ac:dyDescent="0.3">
      <c r="B4" s="12" t="s">
        <v>50</v>
      </c>
    </row>
    <row r="5" spans="1:5" x14ac:dyDescent="0.3">
      <c r="B5" s="12" t="s">
        <v>51</v>
      </c>
    </row>
    <row r="6" spans="1:5" x14ac:dyDescent="0.3">
      <c r="B6" s="12" t="s">
        <v>118</v>
      </c>
    </row>
    <row r="8" spans="1:5" x14ac:dyDescent="0.3">
      <c r="A8" s="37" t="s">
        <v>0</v>
      </c>
      <c r="B8" s="33" t="s">
        <v>1</v>
      </c>
      <c r="C8" s="39">
        <v>0.3</v>
      </c>
      <c r="D8" s="39">
        <v>0.6</v>
      </c>
      <c r="E8" s="39">
        <v>0.9</v>
      </c>
    </row>
    <row r="9" spans="1:5" x14ac:dyDescent="0.3">
      <c r="A9" s="3" t="s">
        <v>3</v>
      </c>
      <c r="B9" s="38" t="s">
        <v>22</v>
      </c>
      <c r="C9" s="6">
        <v>100</v>
      </c>
      <c r="D9" s="6"/>
      <c r="E9" s="6"/>
    </row>
    <row r="10" spans="1:5" x14ac:dyDescent="0.3">
      <c r="A10" s="1" t="s">
        <v>28</v>
      </c>
      <c r="B10" s="38" t="s">
        <v>191</v>
      </c>
      <c r="C10" s="6">
        <v>50</v>
      </c>
      <c r="D10" s="6">
        <v>50</v>
      </c>
      <c r="E10" s="6"/>
    </row>
    <row r="11" spans="1:5" x14ac:dyDescent="0.3">
      <c r="A11" s="1" t="s">
        <v>29</v>
      </c>
      <c r="B11" s="38" t="s">
        <v>192</v>
      </c>
      <c r="C11" s="6">
        <v>100</v>
      </c>
      <c r="D11" s="6"/>
      <c r="E11" s="6"/>
    </row>
    <row r="12" spans="1:5" x14ac:dyDescent="0.3">
      <c r="A12" s="1" t="s">
        <v>32</v>
      </c>
      <c r="B12" s="38" t="s">
        <v>193</v>
      </c>
      <c r="C12" s="6">
        <v>100</v>
      </c>
      <c r="D12" s="6"/>
      <c r="E12" s="6"/>
    </row>
    <row r="13" spans="1:5" x14ac:dyDescent="0.3">
      <c r="A13" s="1" t="s">
        <v>33</v>
      </c>
      <c r="B13" s="38" t="s">
        <v>194</v>
      </c>
      <c r="C13" s="6">
        <v>50</v>
      </c>
      <c r="D13" s="6">
        <v>50</v>
      </c>
      <c r="E13" s="6"/>
    </row>
    <row r="14" spans="1:5" x14ac:dyDescent="0.3">
      <c r="A14" s="1" t="s">
        <v>21</v>
      </c>
      <c r="B14" s="3" t="s">
        <v>195</v>
      </c>
      <c r="C14" s="6">
        <v>50</v>
      </c>
      <c r="D14" s="6">
        <v>50</v>
      </c>
      <c r="E14" s="6"/>
    </row>
    <row r="15" spans="1:5" x14ac:dyDescent="0.3">
      <c r="A15" s="2" t="s">
        <v>122</v>
      </c>
      <c r="B15" s="2" t="s">
        <v>196</v>
      </c>
      <c r="C15" s="2"/>
      <c r="D15" s="6">
        <v>50</v>
      </c>
      <c r="E15" s="6">
        <v>50</v>
      </c>
    </row>
    <row r="16" spans="1:5" x14ac:dyDescent="0.3">
      <c r="A16" s="2" t="s">
        <v>123</v>
      </c>
      <c r="B16" s="2" t="s">
        <v>197</v>
      </c>
      <c r="C16" s="2"/>
      <c r="D16" s="2"/>
      <c r="E16" s="6">
        <v>100</v>
      </c>
    </row>
    <row r="17" spans="1:5" x14ac:dyDescent="0.3">
      <c r="A17" s="2" t="s">
        <v>124</v>
      </c>
      <c r="B17" s="2" t="s">
        <v>198</v>
      </c>
      <c r="C17" s="6">
        <v>50</v>
      </c>
      <c r="D17" s="6">
        <v>50</v>
      </c>
      <c r="E17" s="2"/>
    </row>
    <row r="18" spans="1:5" x14ac:dyDescent="0.3">
      <c r="A18" s="2" t="s">
        <v>125</v>
      </c>
      <c r="B18" s="2" t="s">
        <v>30</v>
      </c>
      <c r="C18" s="2"/>
      <c r="D18" s="6">
        <v>50</v>
      </c>
      <c r="E18" s="6">
        <v>50</v>
      </c>
    </row>
    <row r="19" spans="1:5" x14ac:dyDescent="0.3">
      <c r="A19" s="2" t="s">
        <v>126</v>
      </c>
      <c r="B19" s="2" t="s">
        <v>199</v>
      </c>
      <c r="C19" s="2"/>
      <c r="D19" s="2"/>
      <c r="E19" s="6">
        <v>100</v>
      </c>
    </row>
    <row r="20" spans="1:5" x14ac:dyDescent="0.3">
      <c r="A20" s="2" t="s">
        <v>127</v>
      </c>
      <c r="B20" s="2" t="s">
        <v>34</v>
      </c>
      <c r="C20" s="6">
        <v>25</v>
      </c>
      <c r="D20" s="6">
        <v>25</v>
      </c>
      <c r="E20" s="2">
        <v>50</v>
      </c>
    </row>
    <row r="21" spans="1:5" x14ac:dyDescent="0.3">
      <c r="A21" s="2" t="s">
        <v>128</v>
      </c>
      <c r="B21" s="2" t="s">
        <v>200</v>
      </c>
      <c r="C21" s="2"/>
      <c r="D21" s="2"/>
      <c r="E21" s="6">
        <v>100</v>
      </c>
    </row>
    <row r="22" spans="1:5" x14ac:dyDescent="0.3">
      <c r="A22" s="4"/>
      <c r="B22" s="4"/>
      <c r="C22" s="4"/>
      <c r="D22" s="4"/>
      <c r="E22" s="19"/>
    </row>
    <row r="23" spans="1:5" x14ac:dyDescent="0.3">
      <c r="A23" s="4"/>
      <c r="B23" s="4"/>
      <c r="C23" s="4"/>
      <c r="D23" s="4"/>
      <c r="E23" s="19"/>
    </row>
    <row r="24" spans="1:5" x14ac:dyDescent="0.3">
      <c r="A24" s="4"/>
      <c r="B24" s="4"/>
      <c r="C24" s="4"/>
      <c r="D24" s="4"/>
      <c r="E24" s="19"/>
    </row>
    <row r="25" spans="1:5" x14ac:dyDescent="0.3">
      <c r="A25" s="4"/>
      <c r="B25" s="4"/>
      <c r="C25" s="4"/>
      <c r="D25" s="4"/>
      <c r="E25" s="19"/>
    </row>
    <row r="26" spans="1:5" x14ac:dyDescent="0.3">
      <c r="A26" s="4"/>
      <c r="B26" s="4"/>
      <c r="C26" s="4"/>
      <c r="D26" s="4"/>
      <c r="E26" s="19"/>
    </row>
    <row r="27" spans="1:5" x14ac:dyDescent="0.3">
      <c r="A27" s="4"/>
      <c r="B27" s="4"/>
      <c r="C27" s="4"/>
      <c r="D27" s="4"/>
      <c r="E27" s="19"/>
    </row>
    <row r="29" spans="1:5" x14ac:dyDescent="0.3">
      <c r="B29" s="7" t="s">
        <v>15</v>
      </c>
    </row>
    <row r="30" spans="1:5" x14ac:dyDescent="0.3">
      <c r="B30" s="20" t="s">
        <v>16</v>
      </c>
    </row>
    <row r="31" spans="1:5" x14ac:dyDescent="0.3">
      <c r="B31" s="20" t="s">
        <v>17</v>
      </c>
    </row>
    <row r="32" spans="1:5" x14ac:dyDescent="0.3">
      <c r="B32" s="20"/>
    </row>
    <row r="33" spans="2:2" x14ac:dyDescent="0.3">
      <c r="B33" s="4"/>
    </row>
    <row r="34" spans="2:2" x14ac:dyDescent="0.3">
      <c r="B34" s="19" t="s">
        <v>120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eng.u. user</dc:creator>
  <cp:lastModifiedBy>Lucas Costa Alves</cp:lastModifiedBy>
  <cp:lastPrinted>2020-03-18T12:57:11Z</cp:lastPrinted>
  <dcterms:created xsi:type="dcterms:W3CDTF">2013-11-05T16:50:07Z</dcterms:created>
  <dcterms:modified xsi:type="dcterms:W3CDTF">2020-06-10T13:14:57Z</dcterms:modified>
</cp:coreProperties>
</file>